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mc:AlternateContent xmlns:mc="http://schemas.openxmlformats.org/markup-compatibility/2006">
    <mc:Choice Requires="x15">
      <x15ac:absPath xmlns:x15ac="http://schemas.microsoft.com/office/spreadsheetml/2010/11/ac" url="\\nilo\Areas\CxPSalud\CARTERA\GESTORES DE CARTERA\CAMILO PAEZ\CARTERAS PENDIENTES\NIT 900145579_EMPRESA SOCIAL DEL ESTADO POPAYAN E.S.E\"/>
    </mc:Choice>
  </mc:AlternateContent>
  <bookViews>
    <workbookView xWindow="0" yWindow="0" windowWidth="19200" windowHeight="7310" activeTab="4"/>
  </bookViews>
  <sheets>
    <sheet name="E1" sheetId="1" r:id="rId1"/>
    <sheet name="INFO IPS" sheetId="8" r:id="rId2"/>
    <sheet name="TD" sheetId="12" r:id="rId3"/>
    <sheet name="ESTADO DE CADA FACTURA" sheetId="11" r:id="rId4"/>
    <sheet name="FOR CSA 018" sheetId="9" r:id="rId5"/>
    <sheet name="FOR CSA 004" sheetId="10" r:id="rId6"/>
  </sheets>
  <externalReferences>
    <externalReference r:id="rId7"/>
  </externalReferences>
  <definedNames>
    <definedName name="_xlnm._FilterDatabase" localSheetId="0" hidden="1">'E1'!$J$1:$J$129</definedName>
    <definedName name="_xlnm._FilterDatabase" localSheetId="3" hidden="1">'ESTADO DE CADA FACTURA'!$A$2:$BA$46</definedName>
  </definedNames>
  <calcPr calcId="152511"/>
  <pivotCaches>
    <pivotCache cacheId="139" r:id="rId8"/>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N1" i="11" l="1"/>
  <c r="AP1" i="11" l="1"/>
  <c r="AO1" i="11"/>
  <c r="AM1" i="11"/>
  <c r="AL1" i="11"/>
  <c r="AK1" i="11"/>
  <c r="AJ1" i="11"/>
  <c r="AI1" i="11"/>
  <c r="AH1" i="11"/>
  <c r="AB1" i="11"/>
  <c r="Y1" i="11"/>
  <c r="X1" i="11"/>
  <c r="W1" i="11"/>
  <c r="V1" i="11"/>
  <c r="P1" i="11"/>
  <c r="J1" i="11"/>
  <c r="I1" i="11"/>
  <c r="K1" i="11" l="1"/>
  <c r="C29" i="10"/>
  <c r="C28" i="10"/>
  <c r="I22" i="10"/>
  <c r="H22" i="10"/>
  <c r="I21" i="10"/>
  <c r="H21" i="10"/>
  <c r="I20" i="10"/>
  <c r="H20" i="10"/>
  <c r="I19" i="10"/>
  <c r="H19" i="10"/>
  <c r="H17" i="10" s="1"/>
  <c r="I18" i="10"/>
  <c r="H18" i="10"/>
  <c r="C12" i="10"/>
  <c r="C11" i="10"/>
  <c r="I30" i="9"/>
  <c r="H30" i="9"/>
  <c r="I28" i="9"/>
  <c r="H28" i="9"/>
  <c r="I25" i="9"/>
  <c r="H25" i="9"/>
  <c r="I129" i="1"/>
  <c r="H129" i="1"/>
  <c r="H32" i="9" l="1"/>
  <c r="H33" i="9" s="1"/>
  <c r="I32" i="9"/>
  <c r="I33" i="9" s="1"/>
  <c r="I17" i="10"/>
  <c r="J125" i="1"/>
  <c r="J126" i="1"/>
  <c r="J127" i="1"/>
  <c r="J128" i="1"/>
  <c r="J124" i="1"/>
  <c r="J34" i="1" l="1"/>
  <c r="J79" i="1"/>
  <c r="J99" i="1"/>
  <c r="J101" i="1"/>
  <c r="J103" i="1" l="1"/>
  <c r="J53" i="1"/>
  <c r="J16" i="1"/>
  <c r="J14" i="1"/>
  <c r="J13" i="1"/>
  <c r="J10" i="1"/>
  <c r="J3" i="1"/>
  <c r="J119" i="1" l="1"/>
  <c r="J120" i="1"/>
  <c r="J121" i="1"/>
  <c r="J122" i="1"/>
  <c r="J123" i="1"/>
  <c r="J118" i="1"/>
  <c r="J114" i="1" l="1"/>
  <c r="J115" i="1"/>
  <c r="J116" i="1"/>
  <c r="J117" i="1"/>
  <c r="J113" i="1"/>
  <c r="J104" i="1"/>
  <c r="J102" i="1"/>
  <c r="J80" i="1"/>
  <c r="J71" i="1"/>
  <c r="J69" i="1"/>
  <c r="J54" i="1"/>
  <c r="J32" i="1"/>
  <c r="J17" i="1"/>
  <c r="J15" i="1"/>
  <c r="J6" i="1"/>
  <c r="J7" i="1"/>
  <c r="J8" i="1"/>
  <c r="J9" i="1"/>
  <c r="J5" i="1"/>
  <c r="J4" i="1"/>
  <c r="J106" i="1" l="1"/>
  <c r="J107" i="1"/>
  <c r="J108" i="1"/>
  <c r="J109" i="1"/>
  <c r="J110" i="1"/>
  <c r="J111" i="1"/>
  <c r="J112" i="1"/>
  <c r="J105" i="1"/>
  <c r="J86" i="1" l="1"/>
  <c r="J83" i="1"/>
  <c r="J82" i="1"/>
  <c r="J2" i="1"/>
  <c r="J129" i="1" s="1"/>
</calcChain>
</file>

<file path=xl/sharedStrings.xml><?xml version="1.0" encoding="utf-8"?>
<sst xmlns="http://schemas.openxmlformats.org/spreadsheetml/2006/main" count="1730" uniqueCount="326">
  <si>
    <t>Nombre IPS</t>
  </si>
  <si>
    <t>Prefijo Factura</t>
  </si>
  <si>
    <t>Numero Factura</t>
  </si>
  <si>
    <t>FACTURA</t>
  </si>
  <si>
    <t>IPS Fecha factura</t>
  </si>
  <si>
    <t>IPS Fecha radicado</t>
  </si>
  <si>
    <t>AÑO</t>
  </si>
  <si>
    <t>IPS Valor Factura</t>
  </si>
  <si>
    <t>PAGOS</t>
  </si>
  <si>
    <t>IPS Saldo Factura</t>
  </si>
  <si>
    <t>Tipo de Contrato</t>
  </si>
  <si>
    <t>Sede / Ciudad</t>
  </si>
  <si>
    <t>Tipo de Prestación</t>
  </si>
  <si>
    <t xml:space="preserve">COMFENALCO VALLE </t>
  </si>
  <si>
    <t>PURA</t>
  </si>
  <si>
    <t>PURA24321</t>
  </si>
  <si>
    <t>EVENTO</t>
  </si>
  <si>
    <t>POPAYAN</t>
  </si>
  <si>
    <t xml:space="preserve">SERVICIOS DE SALUD </t>
  </si>
  <si>
    <t>PYAN</t>
  </si>
  <si>
    <t>PYAN121020</t>
  </si>
  <si>
    <t>PYAN148378</t>
  </si>
  <si>
    <t>PYAN155387</t>
  </si>
  <si>
    <t>PESC</t>
  </si>
  <si>
    <t>PESC9481</t>
  </si>
  <si>
    <t>PYAN202575</t>
  </si>
  <si>
    <t>PYAN207017</t>
  </si>
  <si>
    <t>PYAN208287</t>
  </si>
  <si>
    <t>PYAN217969</t>
  </si>
  <si>
    <t>PESC11857</t>
  </si>
  <si>
    <t>PYAN238075</t>
  </si>
  <si>
    <t>PURA46000</t>
  </si>
  <si>
    <t>PYAN236201</t>
  </si>
  <si>
    <t>PURA46043</t>
  </si>
  <si>
    <t>CALD</t>
  </si>
  <si>
    <t>CALD78941</t>
  </si>
  <si>
    <t>CALD80516</t>
  </si>
  <si>
    <t>PESC13235</t>
  </si>
  <si>
    <t>PYAN238991</t>
  </si>
  <si>
    <t>PYAN240840</t>
  </si>
  <si>
    <t>CALD79943</t>
  </si>
  <si>
    <t>CALD80480</t>
  </si>
  <si>
    <t>PYAN241439</t>
  </si>
  <si>
    <t>PYAN245338</t>
  </si>
  <si>
    <t>PYAN246078</t>
  </si>
  <si>
    <t>PYAN249901</t>
  </si>
  <si>
    <t>PESC13544</t>
  </si>
  <si>
    <t>PYAN249852</t>
  </si>
  <si>
    <t>PYAN250739</t>
  </si>
  <si>
    <t>PYAN253455</t>
  </si>
  <si>
    <t>PYAN255095</t>
  </si>
  <si>
    <t>PESC13417</t>
  </si>
  <si>
    <t>SIBE</t>
  </si>
  <si>
    <t>SIBE9475</t>
  </si>
  <si>
    <t>PYAN258935</t>
  </si>
  <si>
    <t>CALD84237</t>
  </si>
  <si>
    <t>CALD84273</t>
  </si>
  <si>
    <t>PYAN264576</t>
  </si>
  <si>
    <t>PYAN266036</t>
  </si>
  <si>
    <t>PYAN265437</t>
  </si>
  <si>
    <t>PYAN266497</t>
  </si>
  <si>
    <t>PYAN277617</t>
  </si>
  <si>
    <t>PYAN277619</t>
  </si>
  <si>
    <t>PYAN275536</t>
  </si>
  <si>
    <t>PYAN276328</t>
  </si>
  <si>
    <t>PYAN280540</t>
  </si>
  <si>
    <t>PESC15346</t>
  </si>
  <si>
    <t>PURA55249</t>
  </si>
  <si>
    <t>CALD90670</t>
  </si>
  <si>
    <t>CALD90596</t>
  </si>
  <si>
    <t>PYAN281051</t>
  </si>
  <si>
    <t>PYAN284457</t>
  </si>
  <si>
    <t>TOTO</t>
  </si>
  <si>
    <t>TOTO119789</t>
  </si>
  <si>
    <t>PYAN281697</t>
  </si>
  <si>
    <t>PYAN283534</t>
  </si>
  <si>
    <t>PYAN285625</t>
  </si>
  <si>
    <t>PYAN285626</t>
  </si>
  <si>
    <t>PYAN285633</t>
  </si>
  <si>
    <t>PYAN285972</t>
  </si>
  <si>
    <t>PYAN285601</t>
  </si>
  <si>
    <t>PYAN270185</t>
  </si>
  <si>
    <t>PYAN273905</t>
  </si>
  <si>
    <t>PESC15118</t>
  </si>
  <si>
    <t>CALD89076</t>
  </si>
  <si>
    <t>PYAN275382</t>
  </si>
  <si>
    <t>PYAN259171</t>
  </si>
  <si>
    <t>PYAN261203</t>
  </si>
  <si>
    <t>PYAN262425</t>
  </si>
  <si>
    <t>CALD85180</t>
  </si>
  <si>
    <t>PESC14050</t>
  </si>
  <si>
    <t>PYAN289098</t>
  </si>
  <si>
    <t>PYAN291310</t>
  </si>
  <si>
    <t>PYAN291169</t>
  </si>
  <si>
    <t>PYAN291173</t>
  </si>
  <si>
    <t>CALD94524</t>
  </si>
  <si>
    <t>PESC15920</t>
  </si>
  <si>
    <t>PESC15924</t>
  </si>
  <si>
    <t>CALD94379</t>
  </si>
  <si>
    <t>COCO98872</t>
  </si>
  <si>
    <t>COCO</t>
  </si>
  <si>
    <t>PESC16490</t>
  </si>
  <si>
    <t>PYAN292585</t>
  </si>
  <si>
    <t>PYAN293075</t>
  </si>
  <si>
    <t>PYAN293873</t>
  </si>
  <si>
    <t>PYAN294392</t>
  </si>
  <si>
    <t>PYAN294773</t>
  </si>
  <si>
    <t>PYAN294826</t>
  </si>
  <si>
    <t>PYAN294829</t>
  </si>
  <si>
    <t>PYAN296639</t>
  </si>
  <si>
    <t>PESC16287</t>
  </si>
  <si>
    <t>PYAN292631</t>
  </si>
  <si>
    <t>PYAN292633</t>
  </si>
  <si>
    <t>PYAN299187</t>
  </si>
  <si>
    <t>CALD99004</t>
  </si>
  <si>
    <t>CALD99543</t>
  </si>
  <si>
    <t>PESC16574</t>
  </si>
  <si>
    <t>COCO103770</t>
  </si>
  <si>
    <t>PYAN298264</t>
  </si>
  <si>
    <t>CALD98733</t>
  </si>
  <si>
    <t>PYAN297290</t>
  </si>
  <si>
    <t>CALD99774</t>
  </si>
  <si>
    <t>PYAN308261</t>
  </si>
  <si>
    <t>PYAN308736</t>
  </si>
  <si>
    <t>PYAN316313</t>
  </si>
  <si>
    <t>PYAN318295</t>
  </si>
  <si>
    <t>PYAN318370</t>
  </si>
  <si>
    <t>PESC17778</t>
  </si>
  <si>
    <t>PURA63355</t>
  </si>
  <si>
    <t>PYAN320262</t>
  </si>
  <si>
    <t>PYAN318795</t>
  </si>
  <si>
    <t>PYAN319764</t>
  </si>
  <si>
    <t>CAL</t>
  </si>
  <si>
    <t>CAL100424</t>
  </si>
  <si>
    <t>PYAN326271</t>
  </si>
  <si>
    <t>CALD106169</t>
  </si>
  <si>
    <t>PESC18110</t>
  </si>
  <si>
    <t>PYAN309179</t>
  </si>
  <si>
    <t>PESC17277</t>
  </si>
  <si>
    <t>CALD109398</t>
  </si>
  <si>
    <t>PYAN332556</t>
  </si>
  <si>
    <t>PYAN327817</t>
  </si>
  <si>
    <t>PYAN329538</t>
  </si>
  <si>
    <t>PYAN329539</t>
  </si>
  <si>
    <t>PYAN328762</t>
  </si>
  <si>
    <t>PYAN334713</t>
  </si>
  <si>
    <t>PYAN334744</t>
  </si>
  <si>
    <t>PESC18652</t>
  </si>
  <si>
    <t>PYAN340381</t>
  </si>
  <si>
    <t>PYAN337031</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</si>
  <si>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</si>
  <si>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</si>
  <si>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</si>
  <si>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</si>
  <si>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</si>
  <si>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</si>
  <si>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</si>
  <si>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</si>
  <si>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</si>
  <si>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</si>
  <si>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</si>
  <si>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</si>
  <si>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</si>
  <si>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</si>
  <si>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</si>
  <si>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</si>
  <si>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</si>
  <si>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</si>
  <si>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</si>
  <si>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</si>
  <si>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</si>
  <si>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</si>
  <si>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</si>
  <si>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</si>
  <si>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</si>
  <si>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</si>
  <si>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</si>
  <si>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</si>
  <si>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</si>
  <si>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</si>
  <si>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</si>
  <si>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</si>
  <si>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</si>
  <si>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</si>
  <si>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</si>
  <si>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</si>
  <si>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</si>
  <si>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</si>
  <si>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</si>
  <si>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Señores : ESE POPAYAN</t>
  </si>
  <si>
    <t>NIT: 900145579</t>
  </si>
  <si>
    <t>NIT IPS</t>
  </si>
  <si>
    <t>FACT</t>
  </si>
  <si>
    <t>LLAVE</t>
  </si>
  <si>
    <t>ESTADO CARTERA ANTERIOR</t>
  </si>
  <si>
    <t>ESTADO EPS 26-12-2024</t>
  </si>
  <si>
    <t>POR PAGAR SAP</t>
  </si>
  <si>
    <t>DOC CONTA</t>
  </si>
  <si>
    <t>ESTADO BOX</t>
  </si>
  <si>
    <t>FECHA FACT</t>
  </si>
  <si>
    <t>FECHA RAD</t>
  </si>
  <si>
    <t>FECHA DEV</t>
  </si>
  <si>
    <t>VALOR BRUTO</t>
  </si>
  <si>
    <t>GLOSA PDTE</t>
  </si>
  <si>
    <t>GLOSA ACEPTADA</t>
  </si>
  <si>
    <t>DEVOLUCION</t>
  </si>
  <si>
    <t>Devolucion Aceptada</t>
  </si>
  <si>
    <t>Observacion 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</si>
  <si>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</si>
  <si>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</si>
  <si>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</si>
  <si>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</si>
  <si>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</si>
  <si>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</si>
  <si>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</si>
  <si>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</si>
  <si>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</si>
  <si>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</si>
  <si>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</si>
  <si>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</si>
  <si>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</si>
  <si>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</si>
  <si>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</si>
  <si>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</si>
  <si>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</si>
  <si>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</si>
  <si>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EMPRESA SOCIAL DEL ESTADO POPAYAN E.S.E</t>
  </si>
  <si>
    <t>900145579_CALD106169</t>
  </si>
  <si>
    <t>Factura devuelta</t>
  </si>
  <si>
    <t>Devuelta</t>
  </si>
  <si>
    <t>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t>
  </si>
  <si>
    <t>AUTORIZACION</t>
  </si>
  <si>
    <t>Atención inicial de urgencias</t>
  </si>
  <si>
    <t>Urgencias</t>
  </si>
  <si>
    <t>900145579_PESC17778</t>
  </si>
  <si>
    <t xml:space="preserve">AUT: SE REALIZA DEVOLUCIÓN DE FACTURA CON SOPORTES COMPLETOS, FACTURA NO CUENTA CON AUTORIZACIÓN PARA LOS SERVICIOS FACTURADOS, FAVOR COMUNICARSE CON EL ÁREA ENCARGADA, SOLICITARLA A LA CAP, CORREO ELECTRÓNICO: autorizacionescap@epsdelagente.com.co </t>
  </si>
  <si>
    <t>900145579_PESC9481</t>
  </si>
  <si>
    <t>no pbs se devuelve factura con soportes , factura covid. no anexan el resultado de la prueba covid, y nos e evidencia en la historia clinica soportado  anexar soporte de laboratorio valor pactado laboratorio cups 906340 valor pactado adres $580832. para darle tramite ala factura</t>
  </si>
  <si>
    <t>NO PBS</t>
  </si>
  <si>
    <t>Exámenes de laboratorio, imágenes y otras ayudas diagnósticas ambulatorias</t>
  </si>
  <si>
    <t>Ambulatorio</t>
  </si>
  <si>
    <t>900145579_PYAN334744</t>
  </si>
  <si>
    <t>soporte  se devuelve factura al validar no se evidencia el soporte de la historia clinica de la prestacion del servicio. anexarlo para darle tramite sujeta apertinencia</t>
  </si>
  <si>
    <t>FACTURACION</t>
  </si>
  <si>
    <t>900145579_PYAN309179</t>
  </si>
  <si>
    <t xml:space="preserve">SOPORTE SE DEVUELVE FACTURA CON SOPORTE ,AL VALIDAR LOS DATOS DE LA FACTURA NO SE EVIDENCIA LA HISTORIA CLINICA DE LA PRESTACION DEL SERVICIO .ANEXAR EL SOPORTE PARA DARLE TRAMITE ALA FACTURA </t>
  </si>
  <si>
    <t>SOPORTE</t>
  </si>
  <si>
    <t>Consultas ambulatorias</t>
  </si>
  <si>
    <t>900145579_PESC18110</t>
  </si>
  <si>
    <t>SOPORTES SE DEVUELVE FACTURA CON SOPORTES NO HACEN EL CARNET O LA HISTORIA CLINICA DE LA APLICACION DEL BIOLOGICO,ANEXAR SOPORTE SOPORTE PARA DARLE TRAMITE ALA FACTURA</t>
  </si>
  <si>
    <t>900145579_PYAN299187</t>
  </si>
  <si>
    <t>soportes se sostiene devolucion al validar los datos de la factura descripcion del procediemiento , no se evidencia , que le hicieron al paciente obturacion con almagama se revisa y se evidencia que le hicieron obturacion resina diente 14/15. anexar evolucion obturacion con almaga para darle tramite ala factura</t>
  </si>
  <si>
    <t>Servicios Odontológicos ambulatorios</t>
  </si>
  <si>
    <t>900145579_PYAN337031</t>
  </si>
  <si>
    <t>Factura pendiente en programacion de pago</t>
  </si>
  <si>
    <t>Finalizada</t>
  </si>
  <si>
    <t>900145579_PYAN316313</t>
  </si>
  <si>
    <t>900145579_PYAN318295</t>
  </si>
  <si>
    <t>900145579_PYAN285972</t>
  </si>
  <si>
    <t>900145579_PYAN207017</t>
  </si>
  <si>
    <t>900145579_PYAN292633</t>
  </si>
  <si>
    <t>900145579_PYAN320262</t>
  </si>
  <si>
    <t>900145579_PYAN294392</t>
  </si>
  <si>
    <t>900145579_PYAN292631</t>
  </si>
  <si>
    <t>900145579_PYAN340381</t>
  </si>
  <si>
    <t>900145579_PESC13544</t>
  </si>
  <si>
    <t>900145579_PYAN291169</t>
  </si>
  <si>
    <t>900145579_PYAN202575</t>
  </si>
  <si>
    <t>900145579_PYAN291173</t>
  </si>
  <si>
    <t>900145579_PYAN298264</t>
  </si>
  <si>
    <t>900145579_PYAN328762</t>
  </si>
  <si>
    <t>900145579_PYAN217969</t>
  </si>
  <si>
    <t>900145579_PESC16574</t>
  </si>
  <si>
    <t>900145579_PYAN326271</t>
  </si>
  <si>
    <t>900145579_PESC16490</t>
  </si>
  <si>
    <t>900145579_PESC16287</t>
  </si>
  <si>
    <t>900145579_PYAN332556</t>
  </si>
  <si>
    <t>900145579_COCO103770</t>
  </si>
  <si>
    <t>900145579_PESC18652</t>
  </si>
  <si>
    <t>Factura en proceso interno</t>
  </si>
  <si>
    <t>Para auditoria de pertinencia</t>
  </si>
  <si>
    <t>900145579_PYAN334713</t>
  </si>
  <si>
    <t>900145579_PYAN329539</t>
  </si>
  <si>
    <t>Glosa por contestar IPS</t>
  </si>
  <si>
    <t>Para respuesta prestador</t>
  </si>
  <si>
    <t>GLOSA</t>
  </si>
  <si>
    <t>SE REALIZA OBJECION AL VALIDAR LOS DATOS DELA FACTURA CUPS 890203 CONSULTA DE ODONTOLOGIA  VP$31700 SE OBJETA LA DIFERENCIA$3835</t>
  </si>
  <si>
    <t>900145579_PYAN280540</t>
  </si>
  <si>
    <t>SE REALIZA OBJECION AL VALIDAR LOS DATOS DELA FACTURA LA AUTORIZACION 122300129730 NO FUE DESCONTADO CUOTA MODERA POR VALOR$4100 .</t>
  </si>
  <si>
    <t>900145579_PYAN292585</t>
  </si>
  <si>
    <t>FACTURACION SE REALIZA OBJECION AL VALIDAR LOS DATOS DELA FACTURA LA CONSULTA DE MEDICINA CUP890201 VP$46400 SE OBJETA LA DIFERENCIA$5600</t>
  </si>
  <si>
    <t>900145579_PYAN293075</t>
  </si>
  <si>
    <t>FACTURACION SE DEVUELVE FACTURA CON SOPORTES COMPLETOS AL VALIDAR LOS DATOS DELA FACTURA LA CONSULTA DE MEDICINA CUPS890201 VP$46000 SE OBJETA LA DIFERENCIA $5600</t>
  </si>
  <si>
    <t>900145579_PYAN318795</t>
  </si>
  <si>
    <t>tarifa se realiza objecion al validar los datos dela factura cups 890201 consulta medicina vp $46400 se objeta la diferencia$5600</t>
  </si>
  <si>
    <t>TARIFA</t>
  </si>
  <si>
    <t>900145579_PYAN319764</t>
  </si>
  <si>
    <t>tarifa: se realiza objecion por mayor valor cobrado cups890201 consulta medicina vp$46400 se objeta la diferencia$5600</t>
  </si>
  <si>
    <t>900145579_PYAN329538</t>
  </si>
  <si>
    <t>SE REALIZA OBJECION POR MAYOR VALOR COBRADO EN CUPS 890201 CONSULTA POR MEDICINA VP$46400,SE OBJETA LA DIFERENCIA$5600</t>
  </si>
  <si>
    <t>900145579_PYAN293873</t>
  </si>
  <si>
    <t>tarifa:  se realiza objecion al validar los datos dela factura la consulta de odontologia cups890303 valor pactado $27500 se objeta la diferencia$8033</t>
  </si>
  <si>
    <t>900145579_PYAN275536</t>
  </si>
  <si>
    <t>SE REALIZA OBJECION AL VALIDAR LOS DATOS DE LA FACTURA LA AUTORIZACION 122300108548 ,TEIENE PARA DESCONTAR DELA CUOTA MODERADORA POR VALOR $16400 Y DESCUENTA DE LA FACTURA POR VALOR $4100 SE OBJETA LA DIFERENCIA $12300</t>
  </si>
  <si>
    <t>900145579_PYAN281697</t>
  </si>
  <si>
    <t>se realiza objecion al validar los  datos de la factura la autorizacion 122300117695 tiene cuota moderadora $16400 . solo fue descontado dela factura $4100 se objeta la diferencia $12300</t>
  </si>
  <si>
    <t>900145579_PYAN294773</t>
  </si>
  <si>
    <t>fcturacion:  se realiza objecion al validar los datos de LA FACTURA SE REALIZA OBJECION POR MAYOR VALOR COBRADO EN CONSULTA DE OBTURACION DE RESINA CUP 23102 VP$56100 SE OBJETA LA DIFERENCIA$20199</t>
  </si>
  <si>
    <t>900145579_PYAN318370</t>
  </si>
  <si>
    <t xml:space="preserve">tarifa: se realiza objecion por mayor valor cobrado cups890301 vp$46400 se objeta la diferencia$5600  </t>
  </si>
  <si>
    <t>PAGO DIRECTO RC 3ER PROC. NOVIEMBRE</t>
  </si>
  <si>
    <t>PAGO DIRECTO REGIMEN SUBSIDIADO AGOSTO 2024</t>
  </si>
  <si>
    <t>(en blanco)</t>
  </si>
  <si>
    <t>Factura pendiente en programacion de pago - Glosa por contestar IPS</t>
  </si>
  <si>
    <t>Glosa por contestar</t>
  </si>
  <si>
    <t>Factura cancelada</t>
  </si>
  <si>
    <t>Factura cancelada parcialmente - Glosa por contestar IPS</t>
  </si>
  <si>
    <t>Cuenta de LLAVE</t>
  </si>
  <si>
    <t>Etiquetas de fila</t>
  </si>
  <si>
    <t>Total general</t>
  </si>
  <si>
    <t xml:space="preserve"> IPS Saldo Factura</t>
  </si>
  <si>
    <t xml:space="preserve"> FACTURA CANCELADA</t>
  </si>
  <si>
    <t xml:space="preserve"> FACTURA DEVUELTA</t>
  </si>
  <si>
    <t xml:space="preserve"> GLOSA PDTE2</t>
  </si>
  <si>
    <t xml:space="preserve"> FACTURA EN PROGRAMACION DE PAGO</t>
  </si>
  <si>
    <t xml:space="preserve"> FACTURA EN PROCESO INTERNO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</si>
</sst>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quot;$&quot;\ * #,##0_-;\-&quot;$&quot;\ * #,##0_-;_-&quot;$&quot;\ * &quot;-&quot;_-;_-@_-"/>
    <numFmt numFmtId="44" formatCode="_-&quot;$&quot;\ * #,##0.00_-;\-&quot;$&quot;\ * #,##0.00_-;_-&quot;$&quot;\ * &quot;-&quot;??_-;_-@_-"/>
    <numFmt numFmtId="43" formatCode="_-* #,##0.00_-;\-* #,##0.00_-;_-* &quot;-&quot;??_-;_-@_-"/>
    <numFmt numFmtId="164" formatCode="_-&quot;$&quot;\ * #,##0_-;\-&quot;$&quot;\ * #,##0_-;_-&quot;$&quot;\ * &quot;-&quot;??_-;_-@_-"/>
    <numFmt numFmtId="165" formatCode="[$-240A]d&quot; de &quot;mmmm&quot; de &quot;yyyy;@"/>
    <numFmt numFmtId="166" formatCode="_-* #,##0.00\ _€_-;\-* #,##0.00\ _€_-;_-* &quot;-&quot;??\ _€_-;_-@_-"/>
    <numFmt numFmtId="167" formatCode="&quot;$&quot;\ #,##0"/>
    <numFmt numFmtId="168" formatCode="&quot;$&quot;\ #,##0;[Red]&quot;$&quot;\ #,##0"/>
    <numFmt numFmtId="169" formatCode="[$$-240A]\ #,##0;\-[$$-240A]\ #,##0"/>
    <numFmt numFmtId="170" formatCode="_-* #,##0_-;\-* #,##0_-;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sz val="10"/>
      <name val="Arial"/>
      <family val="2"/>
    </font>
    <font>
      <sz val="10"/>
      <color indexed="8"/>
      <name val="Arial"/>
      <family val="2"/>
    </font>
    <font>
      <b/>
      <sz val="10"/>
      <color indexed="8"/>
      <name val="Arial"/>
      <family val="2"/>
    </font>
    <font>
      <b/>
      <sz val="9"/>
      <name val="Arial"/>
      <family val="2"/>
    </font>
    <font>
      <b/>
      <sz val="8"/>
      <color theme="1"/>
      <name val="Tahoma"/>
      <family val="2"/>
    </font>
    <font>
      <sz val="8"/>
      <color theme="1"/>
      <name val="Tahoma"/>
      <family val="2"/>
    </font>
    <font>
      <b/>
      <sz val="8"/>
      <color theme="0" tint="-0.499984740745262"/>
      <name val="Tahoma"/>
      <family val="2"/>
    </font>
  </fonts>
  <fills count="11">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0" fontId="4" fillId="0" borderId="0"/>
    <xf numFmtId="166" fontId="1" fillId="0" borderId="0" applyFont="0" applyFill="0" applyBorder="0" applyAlignment="0" applyProtection="0"/>
    <xf numFmtId="43" fontId="1" fillId="0" borderId="0" applyFont="0" applyFill="0" applyBorder="0" applyAlignment="0" applyProtection="0"/>
  </cellStyleXfs>
  <cellXfs count="129">
    <xf numFmtId="0" fontId="0" fillId="0" borderId="0" xfId="0"/>
    <xf numFmtId="0" fontId="2" fillId="0" borderId="1" xfId="0" applyFont="1" applyBorder="1" applyAlignment="1">
      <alignment horizontal="center" vertical="center" wrapText="1"/>
    </xf>
    <xf numFmtId="0" fontId="0" fillId="0" borderId="1" xfId="0" applyBorder="1" applyAlignment="1">
      <alignment horizontal="center"/>
    </xf>
    <xf numFmtId="14" fontId="0" fillId="0" borderId="1" xfId="0" applyNumberFormat="1" applyBorder="1" applyAlignment="1">
      <alignment horizontal="center"/>
    </xf>
    <xf numFmtId="1" fontId="0" fillId="0" borderId="1" xfId="0" applyNumberFormat="1" applyBorder="1" applyAlignment="1">
      <alignment horizontal="center"/>
    </xf>
    <xf numFmtId="42" fontId="0" fillId="0" borderId="1" xfId="3" applyFont="1" applyFill="1" applyBorder="1" applyAlignment="1">
      <alignment horizontal="center"/>
    </xf>
    <xf numFmtId="164" fontId="0" fillId="0" borderId="1" xfId="2" applyNumberFormat="1" applyFont="1" applyFill="1" applyBorder="1" applyAlignment="1">
      <alignment horizontal="center"/>
    </xf>
    <xf numFmtId="164" fontId="0" fillId="0" borderId="1" xfId="2" applyNumberFormat="1" applyFont="1" applyBorder="1"/>
    <xf numFmtId="164" fontId="0" fillId="0" borderId="1" xfId="0" applyNumberFormat="1" applyBorder="1" applyAlignment="1">
      <alignment horizontal="center"/>
    </xf>
    <xf numFmtId="14" fontId="0" fillId="0" borderId="1" xfId="1" applyNumberFormat="1" applyFont="1" applyBorder="1" applyAlignment="1">
      <alignment horizontal="center"/>
    </xf>
    <xf numFmtId="164" fontId="0" fillId="0" borderId="1" xfId="2" applyNumberFormat="1" applyFont="1" applyBorder="1" applyAlignment="1">
      <alignment horizontal="center"/>
    </xf>
    <xf numFmtId="14" fontId="0" fillId="0" borderId="1" xfId="0" applyNumberFormat="1" applyBorder="1"/>
    <xf numFmtId="14" fontId="0" fillId="0" borderId="1" xfId="1" applyNumberFormat="1" applyFont="1" applyBorder="1"/>
    <xf numFmtId="42" fontId="0" fillId="0" borderId="0" xfId="0" applyNumberFormat="1"/>
    <xf numFmtId="0" fontId="0" fillId="3" borderId="1" xfId="0" applyFill="1" applyBorder="1" applyAlignment="1">
      <alignment horizontal="center"/>
    </xf>
    <xf numFmtId="14" fontId="0" fillId="4" borderId="1" xfId="0" applyNumberFormat="1" applyFill="1" applyBorder="1"/>
    <xf numFmtId="164" fontId="0" fillId="4" borderId="1" xfId="0" applyNumberFormat="1" applyFill="1" applyBorder="1"/>
    <xf numFmtId="0" fontId="0" fillId="5" borderId="1" xfId="0" applyFill="1" applyBorder="1" applyAlignment="1">
      <alignment horizontal="center"/>
    </xf>
    <xf numFmtId="0" fontId="0" fillId="4" borderId="1" xfId="0" applyFill="1" applyBorder="1" applyAlignment="1">
      <alignment horizontal="center"/>
    </xf>
    <xf numFmtId="42" fontId="0" fillId="4" borderId="1" xfId="3" applyFont="1" applyFill="1" applyBorder="1" applyAlignment="1">
      <alignment horizontal="center"/>
    </xf>
    <xf numFmtId="164" fontId="0" fillId="4" borderId="1" xfId="2" applyNumberFormat="1" applyFont="1" applyFill="1" applyBorder="1" applyAlignment="1">
      <alignment horizontal="center"/>
    </xf>
    <xf numFmtId="42" fontId="0" fillId="4" borderId="1" xfId="0" applyNumberFormat="1" applyFill="1" applyBorder="1"/>
    <xf numFmtId="164" fontId="0" fillId="2" borderId="1" xfId="2" applyNumberFormat="1" applyFont="1" applyFill="1" applyBorder="1" applyAlignment="1">
      <alignment horizontal="center"/>
    </xf>
    <xf numFmtId="0" fontId="0" fillId="2" borderId="1" xfId="0" applyFill="1" applyBorder="1" applyAlignment="1">
      <alignment horizontal="center"/>
    </xf>
    <xf numFmtId="42" fontId="0" fillId="2" borderId="1" xfId="3" applyFont="1" applyFill="1" applyBorder="1" applyAlignment="1">
      <alignment horizontal="center"/>
    </xf>
    <xf numFmtId="14" fontId="0" fillId="4" borderId="1" xfId="0" applyNumberFormat="1" applyFill="1" applyBorder="1" applyAlignment="1">
      <alignment horizontal="center"/>
    </xf>
    <xf numFmtId="14" fontId="0" fillId="4" borderId="1" xfId="1" applyNumberFormat="1" applyFont="1" applyFill="1" applyBorder="1" applyAlignment="1">
      <alignment horizontal="center"/>
    </xf>
    <xf numFmtId="1" fontId="0" fillId="4" borderId="1" xfId="0" applyNumberFormat="1" applyFill="1" applyBorder="1" applyAlignment="1">
      <alignment horizontal="center"/>
    </xf>
    <xf numFmtId="164" fontId="0" fillId="4" borderId="1" xfId="2" applyNumberFormat="1" applyFont="1" applyFill="1" applyBorder="1"/>
    <xf numFmtId="14" fontId="0" fillId="4" borderId="1" xfId="1" applyNumberFormat="1" applyFont="1" applyFill="1" applyBorder="1"/>
    <xf numFmtId="0" fontId="0" fillId="6" borderId="1" xfId="0" applyFill="1" applyBorder="1" applyAlignment="1">
      <alignment horizontal="center"/>
    </xf>
    <xf numFmtId="14" fontId="0" fillId="6" borderId="1" xfId="0" applyNumberFormat="1" applyFill="1" applyBorder="1"/>
    <xf numFmtId="42" fontId="0" fillId="6" borderId="1" xfId="0" applyNumberFormat="1" applyFill="1" applyBorder="1"/>
    <xf numFmtId="1" fontId="0" fillId="6" borderId="1" xfId="0" applyNumberFormat="1" applyFill="1" applyBorder="1" applyAlignment="1">
      <alignment horizontal="center"/>
    </xf>
    <xf numFmtId="164" fontId="0" fillId="6" borderId="1" xfId="2" applyNumberFormat="1" applyFont="1" applyFill="1" applyBorder="1"/>
    <xf numFmtId="164" fontId="0" fillId="6" borderId="1" xfId="2" applyNumberFormat="1" applyFont="1" applyFill="1" applyBorder="1" applyAlignment="1">
      <alignment horizontal="center"/>
    </xf>
    <xf numFmtId="0" fontId="2" fillId="0" borderId="2" xfId="0" applyFont="1" applyBorder="1" applyAlignment="1">
      <alignment horizontal="center" vertical="center" wrapText="1"/>
    </xf>
    <xf numFmtId="42" fontId="0" fillId="2" borderId="0" xfId="0" applyNumberFormat="1" applyFill="1"/>
    <xf numFmtId="0" fontId="5" fillId="0" borderId="0" xfId="5" applyFont="1"/>
    <xf numFmtId="0" fontId="5" fillId="0" borderId="3" xfId="5" applyFont="1" applyBorder="1" applyAlignment="1">
      <alignment horizontal="centerContinuous"/>
    </xf>
    <xf numFmtId="0" fontId="5" fillId="0" borderId="4" xfId="5" applyFont="1" applyBorder="1" applyAlignment="1">
      <alignment horizontal="centerContinuous"/>
    </xf>
    <xf numFmtId="0" fontId="5" fillId="0" borderId="7" xfId="5" applyFont="1" applyBorder="1" applyAlignment="1">
      <alignment horizontal="centerContinuous"/>
    </xf>
    <xf numFmtId="0" fontId="5" fillId="0" borderId="8" xfId="5" applyFont="1" applyBorder="1" applyAlignment="1">
      <alignment horizontal="centerContinuous"/>
    </xf>
    <xf numFmtId="0" fontId="6" fillId="0" borderId="3" xfId="5" applyFont="1" applyBorder="1" applyAlignment="1">
      <alignment horizontal="centerContinuous" vertical="center"/>
    </xf>
    <xf numFmtId="0" fontId="6" fillId="0" borderId="5" xfId="5" applyFont="1" applyBorder="1" applyAlignment="1">
      <alignment horizontal="centerContinuous" vertical="center"/>
    </xf>
    <xf numFmtId="0" fontId="6" fillId="0" borderId="4" xfId="5" applyFont="1" applyBorder="1" applyAlignment="1">
      <alignment horizontal="centerContinuous" vertical="center"/>
    </xf>
    <xf numFmtId="0" fontId="6" fillId="0" borderId="6" xfId="5" applyFont="1" applyBorder="1" applyAlignment="1">
      <alignment horizontal="centerContinuous" vertical="center"/>
    </xf>
    <xf numFmtId="0" fontId="6" fillId="0" borderId="7" xfId="5" applyFont="1" applyBorder="1" applyAlignment="1">
      <alignment horizontal="centerContinuous" vertical="center"/>
    </xf>
    <xf numFmtId="0" fontId="6" fillId="0" borderId="0" xfId="5" applyFont="1" applyAlignment="1">
      <alignment horizontal="centerContinuous" vertical="center"/>
    </xf>
    <xf numFmtId="0" fontId="6" fillId="0" borderId="13" xfId="5" applyFont="1" applyBorder="1" applyAlignment="1">
      <alignment horizontal="centerContinuous" vertical="center"/>
    </xf>
    <xf numFmtId="0" fontId="5" fillId="0" borderId="9" xfId="5" applyFont="1" applyBorder="1" applyAlignment="1">
      <alignment horizontal="centerContinuous"/>
    </xf>
    <xf numFmtId="0" fontId="5" fillId="0" borderId="11" xfId="5" applyFont="1" applyBorder="1" applyAlignment="1">
      <alignment horizontal="centerContinuous"/>
    </xf>
    <xf numFmtId="0" fontId="6" fillId="0" borderId="9" xfId="5" applyFont="1" applyBorder="1" applyAlignment="1">
      <alignment horizontal="centerContinuous" vertical="center"/>
    </xf>
    <xf numFmtId="0" fontId="6" fillId="0" borderId="10" xfId="5" applyFont="1" applyBorder="1" applyAlignment="1">
      <alignment horizontal="centerContinuous" vertical="center"/>
    </xf>
    <xf numFmtId="0" fontId="6" fillId="0" borderId="11" xfId="5" applyFont="1" applyBorder="1" applyAlignment="1">
      <alignment horizontal="centerContinuous" vertical="center"/>
    </xf>
    <xf numFmtId="0" fontId="6" fillId="0" borderId="12" xfId="5" applyFont="1" applyBorder="1" applyAlignment="1">
      <alignment horizontal="centerContinuous" vertical="center"/>
    </xf>
    <xf numFmtId="0" fontId="5" fillId="0" borderId="7" xfId="5" applyFont="1" applyBorder="1"/>
    <xf numFmtId="0" fontId="5" fillId="0" borderId="8" xfId="5" applyFont="1" applyBorder="1"/>
    <xf numFmtId="0" fontId="6" fillId="0" borderId="0" xfId="5" applyFont="1"/>
    <xf numFmtId="14" fontId="5" fillId="0" borderId="0" xfId="5" applyNumberFormat="1" applyFont="1"/>
    <xf numFmtId="165" fontId="5" fillId="0" borderId="0" xfId="5" applyNumberFormat="1" applyFont="1"/>
    <xf numFmtId="14" fontId="5" fillId="0" borderId="0" xfId="5" applyNumberFormat="1" applyFont="1" applyAlignment="1">
      <alignment horizontal="left"/>
    </xf>
    <xf numFmtId="1" fontId="6" fillId="0" borderId="0" xfId="6" applyNumberFormat="1" applyFont="1" applyAlignment="1">
      <alignment horizontal="right"/>
    </xf>
    <xf numFmtId="167" fontId="6" fillId="0" borderId="0" xfId="5" applyNumberFormat="1" applyFont="1" applyAlignment="1">
      <alignment horizontal="right"/>
    </xf>
    <xf numFmtId="1" fontId="6" fillId="0" borderId="0" xfId="5" applyNumberFormat="1" applyFont="1" applyAlignment="1">
      <alignment horizontal="center"/>
    </xf>
    <xf numFmtId="168" fontId="6" fillId="0" borderId="0" xfId="5" applyNumberFormat="1" applyFont="1" applyAlignment="1">
      <alignment horizontal="right"/>
    </xf>
    <xf numFmtId="1" fontId="5" fillId="0" borderId="0" xfId="5" applyNumberFormat="1" applyFont="1" applyAlignment="1">
      <alignment horizontal="center"/>
    </xf>
    <xf numFmtId="168" fontId="5" fillId="0" borderId="0" xfId="5" applyNumberFormat="1" applyFont="1" applyAlignment="1">
      <alignment horizontal="right"/>
    </xf>
    <xf numFmtId="1" fontId="5" fillId="0" borderId="10" xfId="5" applyNumberFormat="1" applyFont="1" applyBorder="1" applyAlignment="1">
      <alignment horizontal="center"/>
    </xf>
    <xf numFmtId="168" fontId="5" fillId="0" borderId="10" xfId="5" applyNumberFormat="1" applyFont="1" applyBorder="1" applyAlignment="1">
      <alignment horizontal="right"/>
    </xf>
    <xf numFmtId="0" fontId="5" fillId="0" borderId="0" xfId="5" applyFont="1" applyAlignment="1">
      <alignment horizontal="center"/>
    </xf>
    <xf numFmtId="1" fontId="6" fillId="0" borderId="14" xfId="5" applyNumberFormat="1" applyFont="1" applyBorder="1" applyAlignment="1">
      <alignment horizontal="center"/>
    </xf>
    <xf numFmtId="168" fontId="6" fillId="0" borderId="14" xfId="5" applyNumberFormat="1" applyFont="1" applyBorder="1" applyAlignment="1">
      <alignment horizontal="right"/>
    </xf>
    <xf numFmtId="168" fontId="5" fillId="0" borderId="0" xfId="5" applyNumberFormat="1" applyFont="1"/>
    <xf numFmtId="168" fontId="6" fillId="0" borderId="10" xfId="5" applyNumberFormat="1" applyFont="1" applyBorder="1"/>
    <xf numFmtId="168" fontId="5" fillId="0" borderId="10" xfId="5" applyNumberFormat="1" applyFont="1" applyBorder="1"/>
    <xf numFmtId="168" fontId="6" fillId="0" borderId="0" xfId="5" applyNumberFormat="1" applyFont="1"/>
    <xf numFmtId="0" fontId="5" fillId="0" borderId="9" xfId="5" applyFont="1" applyBorder="1"/>
    <xf numFmtId="0" fontId="5" fillId="0" borderId="10" xfId="5" applyFont="1" applyBorder="1"/>
    <xf numFmtId="0" fontId="5" fillId="0" borderId="11" xfId="5" applyFont="1" applyBorder="1"/>
    <xf numFmtId="0" fontId="5" fillId="4" borderId="0" xfId="5" applyFont="1" applyFill="1"/>
    <xf numFmtId="0" fontId="6" fillId="0" borderId="0" xfId="5" applyFont="1" applyAlignment="1">
      <alignment horizontal="center"/>
    </xf>
    <xf numFmtId="169" fontId="6" fillId="0" borderId="0" xfId="7" applyNumberFormat="1" applyFont="1" applyAlignment="1">
      <alignment horizontal="right"/>
    </xf>
    <xf numFmtId="1" fontId="5" fillId="0" borderId="0" xfId="6" applyNumberFormat="1" applyFont="1" applyAlignment="1">
      <alignment horizontal="right"/>
    </xf>
    <xf numFmtId="170" fontId="5" fillId="0" borderId="14" xfId="7" applyNumberFormat="1" applyFont="1" applyBorder="1" applyAlignment="1">
      <alignment horizontal="center"/>
    </xf>
    <xf numFmtId="169" fontId="5" fillId="0" borderId="14" xfId="7" applyNumberFormat="1" applyFont="1" applyBorder="1" applyAlignment="1">
      <alignment horizontal="right"/>
    </xf>
    <xf numFmtId="0" fontId="6" fillId="0" borderId="3" xfId="5" applyFont="1" applyBorder="1" applyAlignment="1">
      <alignment horizontal="center" vertical="center"/>
    </xf>
    <xf numFmtId="0" fontId="6" fillId="0" borderId="5" xfId="5" applyFont="1" applyBorder="1" applyAlignment="1">
      <alignment horizontal="center" vertical="center"/>
    </xf>
    <xf numFmtId="0" fontId="6" fillId="0" borderId="4" xfId="5" applyFont="1" applyBorder="1" applyAlignment="1">
      <alignment horizontal="center" vertical="center"/>
    </xf>
    <xf numFmtId="0" fontId="6" fillId="0" borderId="9" xfId="5" applyFont="1" applyBorder="1" applyAlignment="1">
      <alignment horizontal="center" vertical="center"/>
    </xf>
    <xf numFmtId="0" fontId="6" fillId="0" borderId="10" xfId="5" applyFont="1" applyBorder="1" applyAlignment="1">
      <alignment horizontal="center" vertical="center"/>
    </xf>
    <xf numFmtId="0" fontId="6" fillId="0" borderId="11" xfId="5" applyFont="1" applyBorder="1" applyAlignment="1">
      <alignment horizontal="center" vertical="center"/>
    </xf>
    <xf numFmtId="0" fontId="6" fillId="0" borderId="6" xfId="5" applyFont="1" applyBorder="1" applyAlignment="1">
      <alignment horizontal="center" vertical="center"/>
    </xf>
    <xf numFmtId="0" fontId="6" fillId="0" borderId="12" xfId="5" applyFont="1" applyBorder="1" applyAlignment="1">
      <alignment horizontal="center" vertical="center"/>
    </xf>
    <xf numFmtId="0" fontId="7" fillId="0" borderId="0" xfId="5" applyFont="1" applyAlignment="1">
      <alignment horizontal="center" vertical="center" wrapText="1"/>
    </xf>
    <xf numFmtId="0" fontId="6" fillId="0" borderId="7" xfId="5" applyFont="1" applyBorder="1" applyAlignment="1">
      <alignment horizontal="center" vertical="center" wrapText="1"/>
    </xf>
    <xf numFmtId="0" fontId="6" fillId="0" borderId="0" xfId="5" applyFont="1" applyAlignment="1">
      <alignment horizontal="center" vertical="center" wrapText="1"/>
    </xf>
    <xf numFmtId="0" fontId="6" fillId="0" borderId="8" xfId="5" applyFont="1" applyBorder="1" applyAlignment="1">
      <alignment horizontal="center" vertical="center" wrapText="1"/>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14" fontId="8" fillId="0" borderId="1" xfId="0" applyNumberFormat="1" applyFont="1" applyBorder="1" applyAlignment="1">
      <alignment horizontal="center" vertical="center" wrapText="1"/>
    </xf>
    <xf numFmtId="164" fontId="8" fillId="0" borderId="1" xfId="2" applyNumberFormat="1" applyFont="1" applyBorder="1" applyAlignment="1">
      <alignment horizontal="center" vertical="center" wrapText="1"/>
    </xf>
    <xf numFmtId="0" fontId="8" fillId="3"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164" fontId="8" fillId="7" borderId="1" xfId="2" applyNumberFormat="1" applyFont="1" applyFill="1" applyBorder="1" applyAlignment="1">
      <alignment horizontal="center" vertical="center" wrapText="1"/>
    </xf>
    <xf numFmtId="0" fontId="8" fillId="7"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8" borderId="1" xfId="0" applyNumberFormat="1" applyFont="1" applyFill="1" applyBorder="1" applyAlignment="1">
      <alignment horizontal="center" vertical="center" wrapText="1"/>
    </xf>
    <xf numFmtId="164" fontId="8" fillId="9" borderId="1" xfId="2" applyNumberFormat="1" applyFont="1" applyFill="1" applyBorder="1" applyAlignment="1">
      <alignment horizontal="center" vertical="center" wrapText="1"/>
    </xf>
    <xf numFmtId="0" fontId="8" fillId="10" borderId="1" xfId="0" applyFont="1" applyFill="1" applyBorder="1" applyAlignment="1">
      <alignment horizontal="center" vertical="center" wrapText="1"/>
    </xf>
    <xf numFmtId="0" fontId="9" fillId="0" borderId="1" xfId="0" applyNumberFormat="1" applyFont="1" applyBorder="1" applyAlignment="1">
      <alignment vertical="center"/>
    </xf>
    <xf numFmtId="0" fontId="9" fillId="0" borderId="1" xfId="0" applyFont="1" applyBorder="1" applyAlignment="1">
      <alignment vertical="center"/>
    </xf>
    <xf numFmtId="14" fontId="9" fillId="0" borderId="1" xfId="0" quotePrefix="1" applyNumberFormat="1" applyFont="1" applyBorder="1" applyAlignment="1">
      <alignment vertical="center"/>
    </xf>
    <xf numFmtId="164" fontId="9" fillId="0" borderId="1" xfId="2" applyNumberFormat="1" applyFont="1" applyBorder="1" applyAlignment="1">
      <alignment vertical="center"/>
    </xf>
    <xf numFmtId="0" fontId="10" fillId="4" borderId="1" xfId="0" applyFont="1" applyFill="1" applyBorder="1" applyAlignment="1">
      <alignment vertical="center"/>
    </xf>
    <xf numFmtId="0" fontId="8" fillId="4" borderId="1" xfId="0" applyFont="1" applyFill="1" applyBorder="1" applyAlignment="1">
      <alignment vertical="center"/>
    </xf>
    <xf numFmtId="0" fontId="9" fillId="0" borderId="1" xfId="2" applyNumberFormat="1" applyFont="1" applyBorder="1" applyAlignment="1">
      <alignment vertical="center"/>
    </xf>
    <xf numFmtId="14" fontId="9" fillId="0" borderId="1" xfId="0" applyNumberFormat="1" applyFont="1" applyBorder="1" applyAlignment="1">
      <alignment vertical="center"/>
    </xf>
    <xf numFmtId="0" fontId="9" fillId="0" borderId="0" xfId="0" applyNumberFormat="1" applyFont="1" applyAlignment="1"/>
    <xf numFmtId="0" fontId="9" fillId="0" borderId="0" xfId="0" applyFont="1" applyAlignment="1"/>
    <xf numFmtId="14" fontId="9" fillId="0" borderId="0" xfId="0" applyNumberFormat="1" applyFont="1" applyAlignment="1"/>
    <xf numFmtId="164" fontId="9" fillId="0" borderId="0" xfId="2" applyNumberFormat="1" applyFont="1" applyAlignment="1"/>
    <xf numFmtId="164" fontId="9" fillId="0" borderId="0" xfId="0" applyNumberFormat="1" applyFont="1" applyAlignment="1"/>
    <xf numFmtId="0" fontId="9" fillId="0" borderId="0" xfId="0" applyFont="1"/>
    <xf numFmtId="0" fontId="9" fillId="0" borderId="0" xfId="0" pivotButton="1" applyFont="1"/>
    <xf numFmtId="0" fontId="9" fillId="0" borderId="0" xfId="0" applyFont="1" applyAlignment="1">
      <alignment horizontal="left"/>
    </xf>
    <xf numFmtId="0" fontId="9" fillId="0" borderId="0" xfId="0" applyNumberFormat="1" applyFont="1"/>
    <xf numFmtId="164" fontId="9" fillId="0" borderId="0" xfId="0" applyNumberFormat="1" applyFont="1"/>
  </cellXfs>
  <cellStyles count="8">
    <cellStyle name="Millares" xfId="1" builtinId="3"/>
    <cellStyle name="Millares 2" xfId="4"/>
    <cellStyle name="Millares 2 2" xfId="7"/>
    <cellStyle name="Millares 3" xfId="6"/>
    <cellStyle name="Moneda" xfId="2" builtinId="4"/>
    <cellStyle name="Moneda [0]" xfId="3" builtinId="7"/>
    <cellStyle name="Normal" xfId="0" builtinId="0"/>
    <cellStyle name="Normal 2 2" xfId="5"/>
  </cellStyles>
  <dxfs count="32">
    <dxf>
      <numFmt numFmtId="164" formatCode="_-&quot;$&quot;\ * #,##0_-;\-&quot;$&quot;\ * #,##0_-;_-&quot;$&quot;\ * &quot;-&quot;??_-;_-@_-"/>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sz val="8"/>
      </font>
    </dxf>
    <dxf>
      <font>
        <name val="Tahoma"/>
        <scheme val="none"/>
      </font>
    </dxf>
    <dxf>
      <font>
        <name val="Tahoma"/>
        <scheme val="none"/>
      </font>
    </dxf>
    <dxf>
      <font>
        <name val="Tahoma"/>
        <scheme val="none"/>
      </font>
    </dxf>
    <dxf>
      <font>
        <name val="Tahoma"/>
        <scheme val="none"/>
      </font>
    </dxf>
    <dxf>
      <font>
        <name val="Tahoma"/>
        <scheme val="none"/>
      </font>
    </dxf>
    <dxf>
      <font>
        <name val="Tahoma"/>
        <scheme val="none"/>
      </font>
    </dxf>
    <dxf>
      <numFmt numFmtId="171" formatCode="_-&quot;$&quot;\ * #,##0.0_-;\-&quot;$&quot;\ * #,##0.0_-;_-&quot;$&quot;\ * &quot;-&quot;??_-;_-@_-"/>
    </dxf>
    <dxf>
      <numFmt numFmtId="164" formatCode="_-&quot;$&quot;\ * #,##0_-;\-&quot;$&quot;\ * #,##0_-;_-&quot;$&quot;\ * &quot;-&quot;??_-;_-@_-"/>
    </dxf>
    <dxf>
      <numFmt numFmtId="171" formatCode="_-&quot;$&quot;\ * #,##0.0_-;\-&quot;$&quot;\ * #,##0.0_-;_-&quot;$&quot;\ * &quot;-&quot;??_-;_-@_-"/>
    </dxf>
    <dxf>
      <numFmt numFmtId="34" formatCode="_-&quot;$&quot;\ * #,##0.00_-;\-&quot;$&quot;\ * #,##0.00_-;_-&quot;$&quot;\ * &quot;-&quot;??_-;_-@_-"/>
    </dxf>
    <dxf>
      <numFmt numFmtId="34" formatCode="_-&quot;$&quot;\ * #,##0.00_-;\-&quot;$&quot;\ * #,##0.00_-;_-&quot;$&quot;\ * &quot;-&quot;??_-;_-@_-"/>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39274EFC-8F84-4BBE-9D23-173E98ACC9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DB2502CA-5DCF-4A35-8A83-ED41721FFE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2.666009259257" createdVersion="5" refreshedVersion="5" minRefreshableVersion="3" recordCount="44">
  <cacheSource type="worksheet">
    <worksheetSource ref="A2:AU46" sheet="ESTADO DE CADA FACTURA"/>
  </cacheSource>
  <cacheFields count="47">
    <cacheField name="NIT IPS" numFmtId="0">
      <sharedItems containsSemiMixedTypes="0" containsString="0" containsNumber="1" containsInteger="1" minValue="900145579" maxValue="900145579"/>
    </cacheField>
    <cacheField name="Nombre IPS" numFmtId="0">
      <sharedItems/>
    </cacheField>
    <cacheField name="Prefijo Factura" numFmtId="0">
      <sharedItems/>
    </cacheField>
    <cacheField name="Numero Factura" numFmtId="0">
      <sharedItems containsSemiMixedTypes="0" containsString="0" containsNumber="1" containsInteger="1" minValue="9481" maxValue="340381"/>
    </cacheField>
    <cacheField name="FACT" numFmtId="0">
      <sharedItems/>
    </cacheField>
    <cacheField name="LLAVE" numFmtId="0">
      <sharedItems/>
    </cacheField>
    <cacheField name="IPS Fecha factura" numFmtId="14">
      <sharedItems containsSemiMixedTypes="0" containsNonDate="0" containsDate="1" containsString="0" minDate="2022-10-31T00:00:00" maxDate="2024-09-27T00:00:00"/>
    </cacheField>
    <cacheField name="IPS Fecha radicado" numFmtId="14">
      <sharedItems containsSemiMixedTypes="0" containsNonDate="0" containsDate="1" containsString="0" minDate="2022-10-31T00:00:00" maxDate="2024-11-02T00:00:00"/>
    </cacheField>
    <cacheField name="IPS Valor Factura" numFmtId="164">
      <sharedItems containsSemiMixedTypes="0" containsString="0" containsNumber="1" containsInteger="1" minValue="5400" maxValue="299133"/>
    </cacheField>
    <cacheField name="IPS Saldo Factura" numFmtId="164">
      <sharedItems containsSemiMixedTypes="0" containsString="0" containsNumber="1" containsInteger="1" minValue="-4100" maxValue="299133"/>
    </cacheField>
    <cacheField name="Tipo de Contrato" numFmtId="0">
      <sharedItems/>
    </cacheField>
    <cacheField name="Sede / Ciudad" numFmtId="0">
      <sharedItems/>
    </cacheField>
    <cacheField name="Tipo de Prestación" numFmtId="0">
      <sharedItems/>
    </cacheField>
    <cacheField name="ESTADO CARTERA ANTERIOR" numFmtId="0">
      <sharedItems/>
    </cacheField>
    <cacheField name="ESTADO EPS 26-12-2024" numFmtId="0">
      <sharedItems count="6">
        <s v="Factura cancelada"/>
        <s v="Factura cancelada parcialmente - Glosa por contestar IPS"/>
        <s v="Factura devuelta"/>
        <s v="Factura en proceso interno"/>
        <s v="Factura pendiente en programacion de pago"/>
        <s v="Glosa por contestar IPS"/>
      </sharedItems>
    </cacheField>
    <cacheField name="POR PAGAR SAP" numFmtId="164">
      <sharedItems containsSemiMixedTypes="0" containsString="0" containsNumber="1" containsInteger="1" minValue="0" maxValue="52000"/>
    </cacheField>
    <cacheField name="DOC CONTA" numFmtId="0">
      <sharedItems containsString="0" containsBlank="1" containsNumber="1" containsInteger="1" minValue="1222544859" maxValue="1222544860"/>
    </cacheField>
    <cacheField name="ESTADO BOX" numFmtId="0">
      <sharedItems/>
    </cacheField>
    <cacheField name="FECHA FACT" numFmtId="14">
      <sharedItems containsSemiMixedTypes="0" containsNonDate="0" containsDate="1" containsString="0" minDate="2022-10-19T00:00:00" maxDate="2024-09-27T00:00:00"/>
    </cacheField>
    <cacheField name="FECHA RAD" numFmtId="14">
      <sharedItems containsSemiMixedTypes="0" containsNonDate="0" containsDate="1" containsString="0" minDate="2024-01-09T00:00:00" maxDate="2024-11-02T00:00:00"/>
    </cacheField>
    <cacheField name="FECHA DEV" numFmtId="14">
      <sharedItems containsNonDate="0" containsDate="1" containsString="0" containsBlank="1" minDate="2024-07-23T00:00:00" maxDate="2024-11-22T00:00:00"/>
    </cacheField>
    <cacheField name="VALOR BRUTO" numFmtId="164">
      <sharedItems containsSemiMixedTypes="0" containsString="0" containsNumber="1" containsInteger="1" minValue="5400" maxValue="299133"/>
    </cacheField>
    <cacheField name="GLOSA PDTE" numFmtId="164">
      <sharedItems containsSemiMixedTypes="0" containsString="0" containsNumber="1" containsInteger="1" minValue="0" maxValue="20199"/>
    </cacheField>
    <cacheField name="GLOSA ACEPTADA" numFmtId="164">
      <sharedItems containsSemiMixedTypes="0" containsString="0" containsNumber="1" containsInteger="1" minValue="0" maxValue="0"/>
    </cacheField>
    <cacheField name="DEVOLUCION" numFmtId="164">
      <sharedItems containsSemiMixedTypes="0" containsString="0" containsNumber="1" containsInteger="1" minValue="0" maxValue="120269"/>
    </cacheField>
    <cacheField name="Devolucion Aceptada" numFmtId="0">
      <sharedItems containsNonDate="0" containsString="0" containsBlank="1"/>
    </cacheField>
    <cacheField name="Observacion Devolucion" numFmtId="0">
      <sharedItems containsBlank="1" longText="1"/>
    </cacheField>
    <cacheField name="Valor_Glosa y Devolución" numFmtId="164">
      <sharedItems containsSemiMixedTypes="0" containsString="0" containsNumber="1" containsInteger="1" minValue="0" maxValue="120269"/>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ontainsMixedTypes="1" containsNumber="1" containsInteger="1" minValue="0" maxValue="0"/>
    </cacheField>
    <cacheField name="AMBITO" numFmtId="0">
      <sharedItems containsBlank="1" containsMixedTypes="1" containsNumber="1" containsInteger="1" minValue="0" maxValue="0"/>
    </cacheField>
    <cacheField name="FACTURA CANCELADA" numFmtId="164">
      <sharedItems containsSemiMixedTypes="0" containsString="0" containsNumber="1" containsInteger="1" minValue="-4100" maxValue="299133"/>
    </cacheField>
    <cacheField name="FACTURA DEVUELTA" numFmtId="164">
      <sharedItems containsSemiMixedTypes="0" containsString="0" containsNumber="1" containsInteger="1" minValue="0" maxValue="120269"/>
    </cacheField>
    <cacheField name="FACTURA NO RADICADA" numFmtId="164">
      <sharedItems containsSemiMixedTypes="0" containsString="0" containsNumber="1" containsInteger="1" minValue="0" maxValue="0"/>
    </cacheField>
    <cacheField name="VALOR ACEPTADO" numFmtId="164">
      <sharedItems containsSemiMixedTypes="0" containsString="0" containsNumber="1" containsInteger="1" minValue="0" maxValue="0"/>
    </cacheField>
    <cacheField name="GLOSA PDTE2" numFmtId="164">
      <sharedItems containsSemiMixedTypes="0" containsString="0" containsNumber="1" containsInteger="1" minValue="0" maxValue="20199"/>
    </cacheField>
    <cacheField name="FACTURA EN PROGRAMACION DE PAGO" numFmtId="164">
      <sharedItems containsSemiMixedTypes="0" containsString="0" containsNumber="1" containsInteger="1" minValue="0" maxValue="52000"/>
    </cacheField>
    <cacheField name="FACTURA EN PROCESO INTERNO" numFmtId="164">
      <sharedItems containsSemiMixedTypes="0" containsString="0" containsNumber="1" containsInteger="1" minValue="0" maxValue="106676"/>
    </cacheField>
    <cacheField name="FACTURACION COVID" numFmtId="164">
      <sharedItems containsSemiMixedTypes="0" containsString="0" containsNumber="1" containsInteger="1" minValue="0" maxValue="0"/>
    </cacheField>
    <cacheField name="VALO CANCELADO SAP" numFmtId="164">
      <sharedItems containsSemiMixedTypes="0" containsString="0" containsNumber="1" containsInteger="1" minValue="0" maxValue="299133"/>
    </cacheField>
    <cacheField name="RETENCION" numFmtId="164">
      <sharedItems containsSemiMixedTypes="0" containsString="0" containsNumber="1" containsInteger="1" minValue="0" maxValue="0"/>
    </cacheField>
    <cacheField name="DOC COMPENSACION SAP" numFmtId="0">
      <sharedItems containsString="0" containsBlank="1" containsNumber="1" containsInteger="1" minValue="2201481872" maxValue="4800066204"/>
    </cacheField>
    <cacheField name="FECHA COMPENSACION SAP" numFmtId="14">
      <sharedItems containsNonDate="0" containsDate="1" containsString="0" containsBlank="1" minDate="2024-02-19T00:00:00" maxDate="2024-12-21T00:00:00"/>
    </cacheField>
    <cacheField name="OBSE PAGO" numFmtId="0">
      <sharedItems containsBlank="1"/>
    </cacheField>
    <cacheField name="VALOR TRANFERENCIA" numFmtId="164">
      <sharedItems containsSemiMixedTypes="0" containsString="0" containsNumber="1" containsInteger="1" minValue="0" maxValue="3573766"/>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4">
  <r>
    <n v="900145579"/>
    <s v="EMPRESA SOCIAL DEL ESTADO POPAYAN E.S.E"/>
    <s v="PESC"/>
    <n v="13544"/>
    <s v="PESC13544"/>
    <s v="900145579_PESC13544"/>
    <d v="2024-01-09T00:00:00"/>
    <d v="2024-01-09T00:00:00"/>
    <n v="161008"/>
    <n v="17500"/>
    <s v="EVENTO"/>
    <s v="POPAYAN"/>
    <s v="SERVICIOS DE SALUD "/>
    <s v="Factura cancelada"/>
    <x v="0"/>
    <n v="0"/>
    <m/>
    <s v="Finalizada"/>
    <d v="2023-07-19T00:00:00"/>
    <d v="2024-01-09T00:00:00"/>
    <m/>
    <n v="143508"/>
    <n v="0"/>
    <n v="0"/>
    <n v="0"/>
    <m/>
    <m/>
    <n v="0"/>
    <m/>
    <m/>
    <m/>
    <m/>
    <m/>
    <n v="17500"/>
    <n v="0"/>
    <n v="0"/>
    <n v="0"/>
    <n v="0"/>
    <n v="0"/>
    <n v="0"/>
    <n v="0"/>
    <n v="143508"/>
    <n v="0"/>
    <n v="2201481872"/>
    <d v="2024-02-19T00:00:00"/>
    <s v="(en blanco)"/>
    <n v="1782921"/>
  </r>
  <r>
    <n v="900145579"/>
    <s v="EMPRESA SOCIAL DEL ESTADO POPAYAN E.S.E"/>
    <s v="PYAN"/>
    <n v="285972"/>
    <s v="PYAN285972"/>
    <s v="900145579_PYAN285972"/>
    <d v="2023-12-28T00:00:00"/>
    <d v="2024-01-15T00:00:00"/>
    <n v="42300"/>
    <n v="-4100"/>
    <s v="EVENTO"/>
    <s v="POPAYAN"/>
    <s v="SERVICIOS DE SALUD "/>
    <s v="Factura cancelada"/>
    <x v="0"/>
    <n v="0"/>
    <m/>
    <s v="Finalizada"/>
    <d v="2023-12-28T00:00:00"/>
    <d v="2024-01-15T00:00:00"/>
    <m/>
    <n v="46400"/>
    <n v="0"/>
    <n v="0"/>
    <n v="0"/>
    <m/>
    <m/>
    <n v="0"/>
    <m/>
    <m/>
    <m/>
    <m/>
    <m/>
    <n v="-4100"/>
    <n v="0"/>
    <n v="0"/>
    <n v="0"/>
    <n v="0"/>
    <n v="0"/>
    <n v="0"/>
    <n v="0"/>
    <n v="46400"/>
    <n v="0"/>
    <n v="2201506778"/>
    <d v="2024-04-29T00:00:00"/>
    <s v="(en blanco)"/>
    <n v="3573766"/>
  </r>
  <r>
    <n v="900145579"/>
    <s v="EMPRESA SOCIAL DEL ESTADO POPAYAN E.S.E"/>
    <s v="PYAN"/>
    <n v="294392"/>
    <s v="PYAN294392"/>
    <s v="900145579_PYAN294392"/>
    <d v="2024-02-15T00:00:00"/>
    <d v="2024-04-30T00:00:00"/>
    <n v="47500"/>
    <n v="13516"/>
    <s v="EVENTO"/>
    <s v="POPAYAN"/>
    <s v="SERVICIOS DE SALUD "/>
    <s v="Factura cancelada"/>
    <x v="0"/>
    <n v="0"/>
    <m/>
    <s v="Finalizada"/>
    <d v="2024-02-15T00:00:00"/>
    <d v="2024-05-02T00:00:00"/>
    <m/>
    <n v="52000"/>
    <n v="0"/>
    <n v="0"/>
    <n v="0"/>
    <m/>
    <m/>
    <n v="0"/>
    <m/>
    <m/>
    <m/>
    <m/>
    <m/>
    <n v="13516"/>
    <n v="0"/>
    <n v="0"/>
    <n v="0"/>
    <n v="0"/>
    <n v="0"/>
    <n v="0"/>
    <n v="0"/>
    <n v="47500"/>
    <n v="0"/>
    <n v="2201511144"/>
    <d v="2024-05-28T00:00:00"/>
    <s v="(en blanco)"/>
    <n v="439047"/>
  </r>
  <r>
    <n v="900145579"/>
    <s v="EMPRESA SOCIAL DEL ESTADO POPAYAN E.S.E"/>
    <s v="PYAN"/>
    <n v="337031"/>
    <s v="PYAN337031"/>
    <s v="900145579_PYAN337031"/>
    <d v="2024-09-12T00:00:00"/>
    <d v="2024-11-01T00:00:00"/>
    <n v="104297"/>
    <n v="104297"/>
    <s v="EVENTO"/>
    <s v="POPAYAN"/>
    <s v="SERVICIOS DE SALUD "/>
    <e v="#N/A"/>
    <x v="0"/>
    <n v="0"/>
    <m/>
    <s v="Finalizada"/>
    <d v="2024-09-12T00:00:00"/>
    <d v="2024-11-01T00:00:00"/>
    <m/>
    <n v="104297"/>
    <n v="0"/>
    <n v="0"/>
    <n v="0"/>
    <m/>
    <m/>
    <n v="0"/>
    <m/>
    <m/>
    <m/>
    <m/>
    <m/>
    <n v="104297"/>
    <n v="0"/>
    <n v="0"/>
    <n v="0"/>
    <n v="0"/>
    <n v="0"/>
    <n v="0"/>
    <n v="0"/>
    <n v="104297"/>
    <n v="0"/>
    <n v="2201575326"/>
    <d v="2024-12-20T00:00:00"/>
    <s v="(en blanco)"/>
    <n v="104297"/>
  </r>
  <r>
    <n v="900145579"/>
    <s v="EMPRESA SOCIAL DEL ESTADO POPAYAN E.S.E"/>
    <s v="PYAN"/>
    <n v="207017"/>
    <s v="PYAN207017"/>
    <s v="900145579_PYAN207017"/>
    <d v="2023-02-15T00:00:00"/>
    <d v="2023-03-23T00:00:00"/>
    <n v="5400"/>
    <n v="5400"/>
    <s v="EVENTO"/>
    <s v="POPAYAN"/>
    <s v="SERVICIOS DE SALUD "/>
    <s v="Factura pendiente en programacion de pago"/>
    <x v="0"/>
    <n v="0"/>
    <m/>
    <s v="Finalizada"/>
    <d v="2023-02-15T00:00:00"/>
    <d v="2024-08-01T00:00:00"/>
    <m/>
    <n v="5400"/>
    <n v="0"/>
    <n v="0"/>
    <n v="0"/>
    <m/>
    <m/>
    <n v="0"/>
    <m/>
    <m/>
    <m/>
    <m/>
    <m/>
    <n v="5400"/>
    <n v="0"/>
    <n v="0"/>
    <n v="0"/>
    <n v="0"/>
    <n v="0"/>
    <n v="0"/>
    <n v="0"/>
    <n v="5400"/>
    <n v="0"/>
    <n v="4800066204"/>
    <d v="2024-11-27T00:00:00"/>
    <s v="PAGO DIRECTO RC 3ER PROC. NOVIEMBRE"/>
    <n v="1021965"/>
  </r>
  <r>
    <n v="900145579"/>
    <s v="EMPRESA SOCIAL DEL ESTADO POPAYAN E.S.E"/>
    <s v="PYAN"/>
    <n v="291173"/>
    <s v="PYAN291173"/>
    <s v="900145579_PYAN291173"/>
    <d v="2024-02-15T00:00:00"/>
    <d v="2024-02-15T00:00:00"/>
    <n v="36400"/>
    <n v="36400"/>
    <s v="EVENTO"/>
    <s v="POPAYAN"/>
    <s v="SERVICIOS DE SALUD "/>
    <s v="Factura pendiente en programacion de pago"/>
    <x v="0"/>
    <n v="0"/>
    <m/>
    <s v="Finalizada"/>
    <d v="2024-01-29T00:00:00"/>
    <d v="2024-08-01T00:00:00"/>
    <m/>
    <n v="36400"/>
    <n v="0"/>
    <n v="0"/>
    <n v="0"/>
    <m/>
    <m/>
    <n v="0"/>
    <m/>
    <m/>
    <m/>
    <m/>
    <m/>
    <n v="36400"/>
    <n v="0"/>
    <n v="0"/>
    <n v="0"/>
    <n v="0"/>
    <n v="0"/>
    <n v="0"/>
    <n v="0"/>
    <n v="36400"/>
    <n v="0"/>
    <n v="4800066204"/>
    <d v="2024-11-27T00:00:00"/>
    <s v="PAGO DIRECTO RC 3ER PROC. NOVIEMBRE"/>
    <n v="1021965"/>
  </r>
  <r>
    <n v="900145579"/>
    <s v="EMPRESA SOCIAL DEL ESTADO POPAYAN E.S.E"/>
    <s v="PYAN"/>
    <n v="292633"/>
    <s v="PYAN292633"/>
    <s v="900145579_PYAN292633"/>
    <d v="2024-04-30T00:00:00"/>
    <d v="2024-04-30T00:00:00"/>
    <n v="6821"/>
    <n v="6821"/>
    <s v="EVENTO"/>
    <s v="POPAYAN"/>
    <s v="SERVICIOS DE SALUD "/>
    <s v="Factura pendiente en programacion de pago"/>
    <x v="0"/>
    <n v="0"/>
    <m/>
    <s v="Finalizada"/>
    <d v="2024-02-06T00:00:00"/>
    <d v="2024-08-01T00:00:00"/>
    <m/>
    <n v="6821"/>
    <n v="0"/>
    <n v="0"/>
    <n v="0"/>
    <m/>
    <m/>
    <n v="0"/>
    <m/>
    <m/>
    <m/>
    <m/>
    <m/>
    <n v="6821"/>
    <n v="0"/>
    <n v="0"/>
    <n v="0"/>
    <n v="0"/>
    <n v="0"/>
    <n v="0"/>
    <n v="0"/>
    <n v="6821"/>
    <n v="0"/>
    <n v="4800066204"/>
    <d v="2024-11-27T00:00:00"/>
    <s v="PAGO DIRECTO RC 3ER PROC. NOVIEMBRE"/>
    <n v="1021965"/>
  </r>
  <r>
    <n v="900145579"/>
    <s v="EMPRESA SOCIAL DEL ESTADO POPAYAN E.S.E"/>
    <s v="PYAN"/>
    <n v="292631"/>
    <s v="PYAN292631"/>
    <s v="900145579_PYAN292631"/>
    <d v="2024-04-30T00:00:00"/>
    <d v="2024-04-30T00:00:00"/>
    <n v="13642"/>
    <n v="13642"/>
    <s v="EVENTO"/>
    <s v="POPAYAN"/>
    <s v="SERVICIOS DE SALUD "/>
    <s v="Factura pendiente en programacion de pago"/>
    <x v="0"/>
    <n v="0"/>
    <m/>
    <s v="Finalizada"/>
    <d v="2024-02-06T00:00:00"/>
    <d v="2024-08-01T00:00:00"/>
    <m/>
    <n v="13642"/>
    <n v="0"/>
    <n v="0"/>
    <n v="0"/>
    <m/>
    <m/>
    <n v="0"/>
    <m/>
    <m/>
    <m/>
    <m/>
    <m/>
    <n v="13642"/>
    <n v="0"/>
    <n v="0"/>
    <n v="0"/>
    <n v="0"/>
    <n v="0"/>
    <n v="0"/>
    <n v="0"/>
    <n v="13642"/>
    <n v="0"/>
    <n v="4800066204"/>
    <d v="2024-11-27T00:00:00"/>
    <s v="PAGO DIRECTO RC 3ER PROC. NOVIEMBRE"/>
    <n v="1021965"/>
  </r>
  <r>
    <n v="900145579"/>
    <s v="EMPRESA SOCIAL DEL ESTADO POPAYAN E.S.E"/>
    <s v="PYAN"/>
    <n v="298264"/>
    <s v="PYAN298264"/>
    <s v="900145579_PYAN298264"/>
    <d v="2024-03-06T00:00:00"/>
    <d v="2024-04-30T00:00:00"/>
    <n v="61057"/>
    <n v="61057"/>
    <s v="EVENTO"/>
    <s v="POPAYAN"/>
    <s v="SERVICIOS DE SALUD "/>
    <s v="Factura pendiente en programacion de pago"/>
    <x v="0"/>
    <n v="0"/>
    <m/>
    <s v="Finalizada"/>
    <d v="2024-03-06T00:00:00"/>
    <d v="2024-08-01T00:00:00"/>
    <m/>
    <n v="61057"/>
    <n v="0"/>
    <n v="0"/>
    <n v="0"/>
    <m/>
    <m/>
    <n v="0"/>
    <m/>
    <m/>
    <m/>
    <m/>
    <m/>
    <n v="61057"/>
    <n v="0"/>
    <n v="0"/>
    <n v="0"/>
    <n v="0"/>
    <n v="0"/>
    <n v="0"/>
    <n v="0"/>
    <n v="61057"/>
    <n v="0"/>
    <n v="4800066204"/>
    <d v="2024-11-27T00:00:00"/>
    <s v="PAGO DIRECTO RC 3ER PROC. NOVIEMBRE"/>
    <n v="1021965"/>
  </r>
  <r>
    <n v="900145579"/>
    <s v="EMPRESA SOCIAL DEL ESTADO POPAYAN E.S.E"/>
    <s v="PESC"/>
    <n v="16574"/>
    <s v="PESC16574"/>
    <s v="900145579_PESC16574"/>
    <d v="2024-03-07T00:00:00"/>
    <d v="2024-04-30T00:00:00"/>
    <n v="139930"/>
    <n v="139930"/>
    <s v="EVENTO"/>
    <s v="POPAYAN"/>
    <s v="SERVICIOS DE SALUD "/>
    <s v="Factura pendiente en programacion de pago"/>
    <x v="0"/>
    <n v="0"/>
    <m/>
    <s v="Finalizada"/>
    <d v="2024-03-07T00:00:00"/>
    <d v="2024-10-01T00:00:00"/>
    <m/>
    <n v="139930"/>
    <n v="0"/>
    <n v="0"/>
    <n v="0"/>
    <m/>
    <m/>
    <n v="0"/>
    <m/>
    <m/>
    <m/>
    <m/>
    <m/>
    <n v="139930"/>
    <n v="0"/>
    <n v="0"/>
    <n v="0"/>
    <n v="0"/>
    <n v="0"/>
    <n v="0"/>
    <n v="0"/>
    <n v="139930"/>
    <n v="0"/>
    <n v="2201566823"/>
    <d v="2024-11-27T00:00:00"/>
    <s v="(en blanco)"/>
    <n v="333005"/>
  </r>
  <r>
    <n v="900145579"/>
    <s v="EMPRESA SOCIAL DEL ESTADO POPAYAN E.S.E"/>
    <s v="PESC"/>
    <n v="16490"/>
    <s v="PESC16490"/>
    <s v="900145579_PESC16490"/>
    <d v="2024-02-27T00:00:00"/>
    <d v="2024-04-30T00:00:00"/>
    <n v="149639"/>
    <n v="149639"/>
    <s v="EVENTO"/>
    <s v="POPAYAN"/>
    <s v="SERVICIOS DE SALUD "/>
    <s v="Factura pendiente en programacion de pago"/>
    <x v="0"/>
    <n v="0"/>
    <m/>
    <s v="Finalizada"/>
    <d v="2024-02-27T00:00:00"/>
    <d v="2024-08-01T00:00:00"/>
    <m/>
    <n v="149639"/>
    <n v="0"/>
    <n v="0"/>
    <n v="0"/>
    <m/>
    <m/>
    <n v="0"/>
    <m/>
    <m/>
    <m/>
    <m/>
    <m/>
    <n v="149639"/>
    <n v="0"/>
    <n v="0"/>
    <n v="0"/>
    <n v="0"/>
    <n v="0"/>
    <n v="0"/>
    <n v="0"/>
    <n v="149639"/>
    <n v="0"/>
    <n v="4800066204"/>
    <d v="2024-11-27T00:00:00"/>
    <s v="PAGO DIRECTO RC 3ER PROC. NOVIEMBRE"/>
    <n v="1021965"/>
  </r>
  <r>
    <n v="900145579"/>
    <s v="EMPRESA SOCIAL DEL ESTADO POPAYAN E.S.E"/>
    <s v="PESC"/>
    <n v="16287"/>
    <s v="PESC16287"/>
    <s v="900145579_PESC16287"/>
    <d v="2024-04-30T00:00:00"/>
    <d v="2024-04-30T00:00:00"/>
    <n v="151056"/>
    <n v="151056"/>
    <s v="EVENTO"/>
    <s v="POPAYAN"/>
    <s v="SERVICIOS DE SALUD "/>
    <s v="Factura pendiente en programacion de pago"/>
    <x v="0"/>
    <n v="0"/>
    <m/>
    <s v="Finalizada"/>
    <d v="2024-02-07T00:00:00"/>
    <d v="2024-08-01T00:00:00"/>
    <m/>
    <n v="151056"/>
    <n v="0"/>
    <n v="0"/>
    <n v="0"/>
    <m/>
    <m/>
    <n v="0"/>
    <m/>
    <m/>
    <m/>
    <m/>
    <m/>
    <n v="151056"/>
    <n v="0"/>
    <n v="0"/>
    <n v="0"/>
    <n v="0"/>
    <n v="0"/>
    <n v="0"/>
    <n v="0"/>
    <n v="151056"/>
    <n v="0"/>
    <n v="4800066204"/>
    <d v="2024-11-27T00:00:00"/>
    <s v="PAGO DIRECTO RC 3ER PROC. NOVIEMBRE"/>
    <n v="1021965"/>
  </r>
  <r>
    <n v="900145579"/>
    <s v="EMPRESA SOCIAL DEL ESTADO POPAYAN E.S.E"/>
    <s v="COCO"/>
    <n v="103770"/>
    <s v="COCO103770"/>
    <s v="900145579_COCO103770"/>
    <d v="2024-03-06T00:00:00"/>
    <d v="2024-04-30T00:00:00"/>
    <n v="299133"/>
    <n v="299133"/>
    <s v="EVENTO"/>
    <s v="POPAYAN"/>
    <s v="SERVICIOS DE SALUD "/>
    <s v="Factura pendiente en programacion de pago"/>
    <x v="0"/>
    <n v="0"/>
    <m/>
    <s v="Finalizada"/>
    <d v="2024-03-06T00:00:00"/>
    <d v="2024-10-01T00:00:00"/>
    <m/>
    <n v="299133"/>
    <n v="0"/>
    <n v="0"/>
    <n v="0"/>
    <m/>
    <m/>
    <n v="0"/>
    <m/>
    <m/>
    <m/>
    <m/>
    <m/>
    <n v="299133"/>
    <n v="0"/>
    <n v="0"/>
    <n v="0"/>
    <n v="0"/>
    <n v="0"/>
    <n v="0"/>
    <n v="0"/>
    <n v="299133"/>
    <n v="0"/>
    <n v="4800066204"/>
    <d v="2024-11-27T00:00:00"/>
    <s v="PAGO DIRECTO RC 3ER PROC. NOVIEMBRE"/>
    <n v="1021965"/>
  </r>
  <r>
    <n v="900145579"/>
    <s v="EMPRESA SOCIAL DEL ESTADO POPAYAN E.S.E"/>
    <s v="PYAN"/>
    <n v="320262"/>
    <s v="PYAN320262"/>
    <s v="900145579_PYAN320262"/>
    <d v="2024-06-28T00:00:00"/>
    <d v="2024-07-15T00:00:00"/>
    <n v="6821"/>
    <n v="6821"/>
    <s v="EVENTO"/>
    <s v="POPAYAN"/>
    <s v="SERVICIOS DE SALUD "/>
    <s v="Factura pendiente en programacion de pago"/>
    <x v="0"/>
    <n v="0"/>
    <m/>
    <s v="Finalizada"/>
    <d v="2024-06-28T00:00:00"/>
    <d v="2024-10-09T00:00:00"/>
    <m/>
    <n v="6821"/>
    <n v="0"/>
    <n v="0"/>
    <n v="0"/>
    <m/>
    <m/>
    <n v="0"/>
    <m/>
    <m/>
    <m/>
    <m/>
    <m/>
    <n v="6821"/>
    <n v="0"/>
    <n v="0"/>
    <n v="0"/>
    <n v="0"/>
    <n v="0"/>
    <n v="0"/>
    <n v="0"/>
    <n v="6821"/>
    <n v="0"/>
    <n v="4800066204"/>
    <d v="2024-11-27T00:00:00"/>
    <s v="PAGO DIRECTO RC 3ER PROC. NOVIEMBRE"/>
    <n v="1021965"/>
  </r>
  <r>
    <n v="900145579"/>
    <s v="EMPRESA SOCIAL DEL ESTADO POPAYAN E.S.E"/>
    <s v="PYAN"/>
    <n v="326271"/>
    <s v="PYAN326271"/>
    <s v="900145579_PYAN326271"/>
    <d v="2024-07-27T00:00:00"/>
    <d v="2024-08-27T00:00:00"/>
    <n v="142985"/>
    <n v="142985"/>
    <s v="EVENTO"/>
    <s v="POPAYAN"/>
    <s v="SERVICIOS DE SALUD "/>
    <s v="Factura pendiente en programacion de pago"/>
    <x v="0"/>
    <n v="0"/>
    <m/>
    <s v="Finalizada"/>
    <d v="2024-07-27T00:00:00"/>
    <d v="2024-09-02T00:00:00"/>
    <m/>
    <n v="142985"/>
    <n v="0"/>
    <n v="0"/>
    <n v="0"/>
    <m/>
    <m/>
    <n v="0"/>
    <m/>
    <m/>
    <m/>
    <m/>
    <m/>
    <n v="142985"/>
    <n v="0"/>
    <n v="0"/>
    <n v="0"/>
    <n v="0"/>
    <n v="0"/>
    <n v="0"/>
    <n v="0"/>
    <n v="142985"/>
    <n v="0"/>
    <n v="4800066204"/>
    <d v="2024-11-27T00:00:00"/>
    <s v="PAGO DIRECTO RC 3ER PROC. NOVIEMBRE"/>
    <n v="1021965"/>
  </r>
  <r>
    <n v="900145579"/>
    <s v="EMPRESA SOCIAL DEL ESTADO POPAYAN E.S.E"/>
    <s v="PYAN"/>
    <n v="328762"/>
    <s v="PYAN328762"/>
    <s v="900145579_PYAN328762"/>
    <d v="2024-09-25T00:00:00"/>
    <d v="2024-09-25T00:00:00"/>
    <n v="103111"/>
    <n v="103111"/>
    <s v="EVENTO"/>
    <s v="POPAYAN"/>
    <s v="SERVICIOS DE SALUD "/>
    <s v="Factura pendiente en programacion de pago"/>
    <x v="0"/>
    <n v="0"/>
    <m/>
    <s v="Finalizada"/>
    <d v="2024-08-07T00:00:00"/>
    <d v="2024-10-01T00:00:00"/>
    <m/>
    <n v="103111"/>
    <n v="0"/>
    <n v="0"/>
    <n v="0"/>
    <m/>
    <m/>
    <n v="0"/>
    <m/>
    <m/>
    <m/>
    <m/>
    <m/>
    <n v="103111"/>
    <n v="0"/>
    <n v="0"/>
    <n v="0"/>
    <n v="0"/>
    <n v="0"/>
    <n v="0"/>
    <n v="0"/>
    <n v="103111"/>
    <n v="0"/>
    <n v="4800066204"/>
    <d v="2024-11-27T00:00:00"/>
    <s v="PAGO DIRECTO RC 3ER PROC. NOVIEMBRE"/>
    <n v="1021965"/>
  </r>
  <r>
    <n v="900145579"/>
    <s v="EMPRESA SOCIAL DEL ESTADO POPAYAN E.S.E"/>
    <s v="PYAN"/>
    <n v="332556"/>
    <s v="PYAN332556"/>
    <s v="900145579_PYAN332556"/>
    <d v="2024-09-25T00:00:00"/>
    <d v="2024-09-25T00:00:00"/>
    <n v="179433"/>
    <n v="179433"/>
    <s v="EVENTO"/>
    <s v="POPAYAN"/>
    <s v="SERVICIOS DE SALUD "/>
    <s v="Factura pendiente en programacion de pago"/>
    <x v="0"/>
    <n v="0"/>
    <m/>
    <s v="Finalizada"/>
    <d v="2024-08-23T00:00:00"/>
    <d v="2024-10-01T00:00:00"/>
    <m/>
    <n v="179433"/>
    <n v="0"/>
    <n v="0"/>
    <n v="0"/>
    <m/>
    <m/>
    <n v="0"/>
    <m/>
    <m/>
    <m/>
    <m/>
    <m/>
    <n v="179433"/>
    <n v="0"/>
    <n v="0"/>
    <n v="0"/>
    <n v="0"/>
    <n v="0"/>
    <n v="0"/>
    <n v="0"/>
    <n v="179433"/>
    <n v="0"/>
    <n v="2201566823"/>
    <d v="2024-11-27T00:00:00"/>
    <s v="(en blanco)"/>
    <n v="333005"/>
  </r>
  <r>
    <n v="900145579"/>
    <s v="EMPRESA SOCIAL DEL ESTADO POPAYAN E.S.E"/>
    <s v="PYAN"/>
    <n v="340381"/>
    <s v="PYAN340381"/>
    <s v="900145579_PYAN340381"/>
    <d v="2024-09-26T00:00:00"/>
    <d v="2024-11-01T00:00:00"/>
    <n v="13642"/>
    <n v="13642"/>
    <s v="EVENTO"/>
    <s v="POPAYAN"/>
    <s v="SERVICIOS DE SALUD "/>
    <e v="#N/A"/>
    <x v="0"/>
    <n v="0"/>
    <m/>
    <s v="Finalizada"/>
    <d v="2024-09-26T00:00:00"/>
    <d v="2024-11-01T00:00:00"/>
    <m/>
    <n v="13642"/>
    <n v="0"/>
    <n v="0"/>
    <n v="0"/>
    <m/>
    <m/>
    <n v="0"/>
    <m/>
    <m/>
    <m/>
    <m/>
    <m/>
    <n v="13642"/>
    <n v="0"/>
    <n v="0"/>
    <n v="0"/>
    <n v="0"/>
    <n v="0"/>
    <n v="0"/>
    <n v="0"/>
    <n v="13642"/>
    <n v="0"/>
    <n v="2201566823"/>
    <d v="2024-11-27T00:00:00"/>
    <s v="(en blanco)"/>
    <n v="333005"/>
  </r>
  <r>
    <n v="900145579"/>
    <s v="EMPRESA SOCIAL DEL ESTADO POPAYAN E.S.E"/>
    <s v="PYAN"/>
    <n v="217969"/>
    <s v="PYAN217969"/>
    <s v="900145579_PYAN217969"/>
    <d v="2023-03-23T00:00:00"/>
    <d v="2023-04-17T00:00:00"/>
    <n v="119357"/>
    <n v="119357"/>
    <s v="EVENTO"/>
    <s v="POPAYAN"/>
    <s v="SERVICIOS DE SALUD "/>
    <s v="Factura cancelada"/>
    <x v="0"/>
    <n v="0"/>
    <m/>
    <s v="Finalizada"/>
    <d v="2023-03-23T00:00:00"/>
    <d v="2024-06-07T00:00:00"/>
    <m/>
    <n v="119357"/>
    <n v="0"/>
    <n v="0"/>
    <n v="0"/>
    <m/>
    <m/>
    <n v="0"/>
    <m/>
    <m/>
    <m/>
    <m/>
    <m/>
    <n v="119357"/>
    <n v="0"/>
    <n v="0"/>
    <n v="0"/>
    <n v="0"/>
    <n v="0"/>
    <n v="0"/>
    <n v="0"/>
    <n v="119357"/>
    <n v="0"/>
    <n v="4800065215"/>
    <d v="2024-09-17T00:00:00"/>
    <s v="PAGO DIRECTO REGIMEN SUBSIDIADO AGOSTO 2024"/>
    <n v="1202425"/>
  </r>
  <r>
    <n v="900145579"/>
    <s v="EMPRESA SOCIAL DEL ESTADO POPAYAN E.S.E"/>
    <s v="PYAN"/>
    <n v="202575"/>
    <s v="PYAN202575"/>
    <s v="900145579_PYAN202575"/>
    <d v="2023-01-31T00:00:00"/>
    <d v="2023-04-19T00:00:00"/>
    <n v="21600"/>
    <n v="21600"/>
    <s v="EVENTO"/>
    <s v="POPAYAN"/>
    <s v="SERVICIOS DE SALUD "/>
    <s v="Factura cancelada"/>
    <x v="0"/>
    <n v="0"/>
    <m/>
    <s v="Finalizada"/>
    <d v="2023-01-31T00:00:00"/>
    <d v="2024-07-02T00:00:00"/>
    <m/>
    <n v="21600"/>
    <n v="0"/>
    <n v="0"/>
    <n v="0"/>
    <m/>
    <m/>
    <n v="0"/>
    <m/>
    <m/>
    <m/>
    <m/>
    <m/>
    <n v="21600"/>
    <n v="0"/>
    <n v="0"/>
    <n v="0"/>
    <n v="0"/>
    <n v="0"/>
    <n v="0"/>
    <n v="0"/>
    <n v="21600"/>
    <n v="0"/>
    <n v="4800065215"/>
    <d v="2024-09-17T00:00:00"/>
    <s v="PAGO DIRECTO REGIMEN SUBSIDIADO AGOSTO 2024"/>
    <n v="1202425"/>
  </r>
  <r>
    <n v="900145579"/>
    <s v="EMPRESA SOCIAL DEL ESTADO POPAYAN E.S.E"/>
    <s v="PYAN"/>
    <n v="291169"/>
    <s v="PYAN291169"/>
    <s v="900145579_PYAN291169"/>
    <d v="2024-02-15T00:00:00"/>
    <d v="2024-02-15T00:00:00"/>
    <n v="17712"/>
    <n v="17712"/>
    <s v="EVENTO"/>
    <s v="POPAYAN"/>
    <s v="SERVICIOS DE SALUD "/>
    <s v="Factura pendiente en programacion de pago"/>
    <x v="0"/>
    <n v="0"/>
    <m/>
    <s v="Finalizada"/>
    <d v="2024-01-29T00:00:00"/>
    <d v="2024-08-01T00:00:00"/>
    <m/>
    <n v="36400"/>
    <n v="0"/>
    <n v="0"/>
    <n v="0"/>
    <m/>
    <m/>
    <n v="0"/>
    <m/>
    <m/>
    <m/>
    <m/>
    <m/>
    <n v="17712"/>
    <n v="0"/>
    <n v="0"/>
    <n v="0"/>
    <n v="0"/>
    <n v="0"/>
    <n v="0"/>
    <n v="0"/>
    <n v="17700"/>
    <n v="0"/>
    <n v="4800066204"/>
    <d v="2024-11-27T00:00:00"/>
    <s v="PAGO DIRECTO RC 3ER PROC. NOVIEMBRE"/>
    <n v="1021965"/>
  </r>
  <r>
    <n v="900145579"/>
    <s v="EMPRESA SOCIAL DEL ESTADO POPAYAN E.S.E"/>
    <s v="PYAN"/>
    <n v="318370"/>
    <s v="PYAN318370"/>
    <s v="900145579_PYAN318370"/>
    <d v="2024-06-20T00:00:00"/>
    <d v="2024-07-15T00:00:00"/>
    <n v="33800"/>
    <n v="33800"/>
    <s v="EVENTO"/>
    <s v="POPAYAN"/>
    <s v="SERVICIOS DE SALUD "/>
    <s v="Factura pendiente en programacion de pago - Glosa por contestar IPS"/>
    <x v="1"/>
    <n v="0"/>
    <m/>
    <s v="Para respuesta prestador"/>
    <d v="2024-06-20T00:00:00"/>
    <d v="2024-07-15T00:00:00"/>
    <m/>
    <n v="52000"/>
    <n v="5600"/>
    <n v="0"/>
    <n v="0"/>
    <m/>
    <m/>
    <n v="5600"/>
    <s v="GLOSA"/>
    <s v="tarifa: se realiza objecion por mayor valor cobrado cups890301 vp$46400 se objeta la diferencia$5600  "/>
    <s v="TARIFA"/>
    <s v="Consultas ambulatorias"/>
    <s v="Ambulatorio"/>
    <n v="28200"/>
    <n v="0"/>
    <n v="0"/>
    <n v="0"/>
    <n v="5600"/>
    <n v="0"/>
    <n v="0"/>
    <n v="0"/>
    <n v="28200"/>
    <n v="0"/>
    <n v="4800066204"/>
    <d v="2024-11-27T00:00:00"/>
    <s v="PAGO DIRECTO RC 3ER PROC. NOVIEMBRE"/>
    <n v="1021965"/>
  </r>
  <r>
    <n v="900145579"/>
    <s v="EMPRESA SOCIAL DEL ESTADO POPAYAN E.S.E"/>
    <s v="PESC"/>
    <n v="18110"/>
    <s v="PESC18110"/>
    <s v="900145579_PESC18110"/>
    <d v="2024-07-27T00:00:00"/>
    <d v="2024-08-27T00:00:00"/>
    <n v="6086"/>
    <n v="6086"/>
    <s v="EVENTO"/>
    <s v="POPAYAN"/>
    <s v="SERVICIOS DE SALUD "/>
    <s v="Factura devuelta"/>
    <x v="2"/>
    <n v="0"/>
    <m/>
    <s v="Devuelta"/>
    <d v="2024-07-27T00:00:00"/>
    <d v="2024-09-02T00:00:00"/>
    <d v="2024-09-24T00:00:00"/>
    <n v="6086"/>
    <n v="0"/>
    <n v="0"/>
    <n v="6086"/>
    <m/>
    <s v="SOPORTES SE DEVUELVE FACTURA CON SOPORTES NO HACEN EL CARNET O LA HISTORIA CLINICA DE LA APLICACION DEL BIOLOGICO,ANEXAR SOPORTE SOPORTE PARA DARLE TRAMITE ALA FACTURA"/>
    <n v="6086"/>
    <s v="DEVOLUCION"/>
    <s v="SOPORTES SE DEVUELVE FACTURA CON SOPORTES NO HACEN EL CARNET O LA HISTORIA CLINICA DE LA APLICACION DEL BIOLOGICO,ANEXAR SOPORTE SOPORTE PARA DARLE TRAMITE ALA FACTURA"/>
    <s v="SOPORTE"/>
    <s v="Consultas ambulatorias"/>
    <s v="Ambulatorio"/>
    <n v="0"/>
    <n v="6086"/>
    <n v="0"/>
    <n v="0"/>
    <n v="0"/>
    <n v="0"/>
    <n v="0"/>
    <n v="0"/>
    <n v="0"/>
    <n v="0"/>
    <m/>
    <m/>
    <m/>
    <n v="0"/>
  </r>
  <r>
    <n v="900145579"/>
    <s v="EMPRESA SOCIAL DEL ESTADO POPAYAN E.S.E"/>
    <s v="PYAN"/>
    <n v="299187"/>
    <s v="PYAN299187"/>
    <s v="900145579_PYAN299187"/>
    <d v="2024-03-11T00:00:00"/>
    <d v="2024-04-30T00:00:00"/>
    <n v="36400"/>
    <n v="36400"/>
    <s v="EVENTO"/>
    <s v="POPAYAN"/>
    <s v="SERVICIOS DE SALUD "/>
    <s v="Factura devuelta"/>
    <x v="2"/>
    <n v="0"/>
    <m/>
    <s v="Devuelta"/>
    <d v="2024-03-11T00:00:00"/>
    <d v="2024-08-01T00:00:00"/>
    <d v="2024-09-06T00:00:00"/>
    <n v="36400"/>
    <n v="0"/>
    <n v="0"/>
    <n v="36400"/>
    <m/>
    <s v="soportes se sostiene devolucion al validar los datos de la factura descripcion del procediemiento , no se evidencia , que le hicieron al paciente obturacion con almagama se revisa y se evidencia que le hicieron obturacion resina diente 14/15. anexar evolucion obturacion con almaga para darle tramite ala factura"/>
    <n v="36400"/>
    <s v="DEVOLUCION"/>
    <s v="soportes se sostiene devolucion al validar los datos de la factura descripcion del procediemiento , no se evidencia , que le hicieron al paciente obturacion con almagama se revisa y se evidencia que le hicieron obturacion resina diente 14/15. anexar evolucion obturacion con almaga para darle tramite ala factura"/>
    <s v="SOPORTE"/>
    <s v="Servicios Odontológicos ambulatorios"/>
    <s v="Ambulatorio"/>
    <n v="0"/>
    <n v="36400"/>
    <n v="0"/>
    <n v="0"/>
    <n v="0"/>
    <n v="0"/>
    <n v="0"/>
    <n v="0"/>
    <n v="0"/>
    <n v="0"/>
    <m/>
    <m/>
    <m/>
    <n v="0"/>
  </r>
  <r>
    <n v="900145579"/>
    <s v="EMPRESA SOCIAL DEL ESTADO POPAYAN E.S.E"/>
    <s v="PYAN"/>
    <n v="309179"/>
    <s v="PYAN309179"/>
    <s v="900145579_PYAN309179"/>
    <d v="2024-07-02T00:00:00"/>
    <d v="2024-07-02T00:00:00"/>
    <n v="47500"/>
    <n v="47500"/>
    <s v="EVENTO"/>
    <s v="POPAYAN"/>
    <s v="SERVICIOS DE SALUD "/>
    <s v="Factura devuelta"/>
    <x v="2"/>
    <n v="0"/>
    <m/>
    <s v="Devuelta"/>
    <d v="2024-05-02T00:00:00"/>
    <d v="2024-07-02T00:00:00"/>
    <d v="2024-07-24T00:00:00"/>
    <n v="52000"/>
    <n v="0"/>
    <n v="0"/>
    <n v="52000"/>
    <m/>
    <s v="SOPORTE SE DEVUELVE FACTURA CON SOPORTE ,AL VALIDAR LOS DATOS DE LA FACTURA NO SE EVIDENCIA LA HISTORIA CLINICA DE LA PRESTACION DEL SERVICIO .ANEXAR EL SOPORTE PARA DARLE TRAMITE ALA FACTURA "/>
    <n v="47500"/>
    <s v="DEVOLUCION"/>
    <s v="SOPORTE SE DEVUELVE FACTURA CON SOPORTE ,AL VALIDAR LOS DATOS DE LA FACTURA NO SE EVIDENCIA LA HISTORIA CLINICA DE LA PRESTACION DEL SERVICIO .ANEXAR EL SOPORTE PARA DARLE TRAMITE ALA FACTURA "/>
    <s v="SOPORTE"/>
    <s v="Consultas ambulatorias"/>
    <s v="Ambulatorio"/>
    <n v="0"/>
    <n v="47500"/>
    <n v="0"/>
    <n v="0"/>
    <n v="0"/>
    <n v="0"/>
    <n v="0"/>
    <n v="0"/>
    <n v="0"/>
    <n v="0"/>
    <m/>
    <m/>
    <m/>
    <n v="0"/>
  </r>
  <r>
    <n v="900145579"/>
    <s v="EMPRESA SOCIAL DEL ESTADO POPAYAN E.S.E"/>
    <s v="PYAN"/>
    <n v="334744"/>
    <s v="PYAN334744"/>
    <s v="900145579_PYAN334744"/>
    <d v="2024-09-03T00:00:00"/>
    <d v="2024-11-01T00:00:00"/>
    <n v="47500"/>
    <n v="47500"/>
    <s v="EVENTO"/>
    <s v="POPAYAN"/>
    <s v="SERVICIOS DE SALUD "/>
    <e v="#N/A"/>
    <x v="2"/>
    <n v="0"/>
    <m/>
    <s v="Devuelta"/>
    <d v="2024-09-03T00:00:00"/>
    <d v="2024-11-01T00:00:00"/>
    <d v="2024-11-21T00:00:00"/>
    <n v="52000"/>
    <n v="0"/>
    <n v="0"/>
    <n v="52000"/>
    <m/>
    <s v="soporte  se devuelve factura al validar no se evidencia el soporte de la historia clinica de la prestacion del servicio. anexarlo para darle tramite sujeta apertinencia"/>
    <n v="47500"/>
    <s v="DEVOLUCION"/>
    <s v="soporte  se devuelve factura al validar no se evidencia el soporte de la historia clinica de la prestacion del servicio. anexarlo para darle tramite sujeta apertinencia"/>
    <s v="FACTURACION"/>
    <n v="0"/>
    <n v="0"/>
    <n v="0"/>
    <n v="47500"/>
    <n v="0"/>
    <n v="0"/>
    <n v="0"/>
    <n v="0"/>
    <n v="0"/>
    <n v="0"/>
    <n v="0"/>
    <n v="0"/>
    <m/>
    <m/>
    <m/>
    <n v="0"/>
  </r>
  <r>
    <n v="900145579"/>
    <s v="EMPRESA SOCIAL DEL ESTADO POPAYAN E.S.E"/>
    <s v="PESC"/>
    <n v="17778"/>
    <s v="PESC17778"/>
    <s v="900145579_PESC17778"/>
    <d v="2024-06-27T00:00:00"/>
    <d v="2024-07-15T00:00:00"/>
    <n v="92690"/>
    <n v="92690"/>
    <s v="EVENTO"/>
    <s v="POPAYAN"/>
    <s v="SERVICIOS DE SALUD "/>
    <s v="Factura devuelta"/>
    <x v="2"/>
    <n v="0"/>
    <m/>
    <s v="Devuelta"/>
    <d v="2024-06-27T00:00:00"/>
    <d v="2024-07-15T00:00:00"/>
    <d v="2024-07-23T00:00:00"/>
    <n v="92690"/>
    <n v="0"/>
    <n v="0"/>
    <n v="92690"/>
    <m/>
    <s v="AUT: SE REALIZA DEVOLUCIÓN DE FACTURA CON SOPORTES COMPLETOS, FACTURA NO CUENTA CON AUTORIZACIÓN PARA LOS SERVICIOS FACTURADOS, FAVOR COMUNICARSE CON EL ÁREA ENCARGADA, SOLICITARLA A LA CAP, CORREO ELECTRÓNICO: autorizacionescap@epsdelagente.com.co "/>
    <n v="92690"/>
    <s v="DEVOLUCION"/>
    <s v="AUT: SE REALIZA DEVOLUCIÓN DE FACTURA CON SOPORTES COMPLETOS, FACTURA NO CUENTA CON AUTORIZACIÓN PARA LOS SERVICIOS FACTURADOS, FAVOR COMUNICARSE CON EL ÁREA ENCARGADA, SOLICITARLA A LA CAP, CORREO ELECTRÓNICO: autorizacionescap@epsdelagente.com.co "/>
    <s v="AUTORIZACION"/>
    <s v="Atención inicial de urgencias"/>
    <s v="Urgencias"/>
    <n v="0"/>
    <n v="92690"/>
    <n v="0"/>
    <n v="0"/>
    <n v="0"/>
    <n v="0"/>
    <n v="0"/>
    <n v="0"/>
    <n v="0"/>
    <n v="0"/>
    <m/>
    <m/>
    <m/>
    <n v="0"/>
  </r>
  <r>
    <n v="900145579"/>
    <s v="EMPRESA SOCIAL DEL ESTADO POPAYAN E.S.E"/>
    <s v="PESC"/>
    <n v="9481"/>
    <s v="PESC9481"/>
    <s v="900145579_PESC9481"/>
    <d v="2022-10-31T00:00:00"/>
    <d v="2022-10-31T00:00:00"/>
    <n v="99400"/>
    <n v="99400"/>
    <s v="EVENTO"/>
    <s v="POPAYAN"/>
    <s v="SERVICIOS DE SALUD "/>
    <s v="Factura devuelta"/>
    <x v="2"/>
    <n v="0"/>
    <m/>
    <s v="Devuelta"/>
    <d v="2022-10-19T00:00:00"/>
    <d v="2024-08-01T00:00:00"/>
    <d v="2024-09-06T00:00:00"/>
    <n v="99400"/>
    <n v="0"/>
    <n v="0"/>
    <n v="99400"/>
    <m/>
    <s v="no pbs se devuelve factura con soportes , factura covid. no anexan el resultado de la prueba covid, y nos e evidencia en la historia clinica soportado  anexar soporte de laboratorio valor pactado laboratorio cups 906340 valor pactado adres $580832. para darle tramite ala factura"/>
    <n v="99400"/>
    <s v="DEVOLUCION"/>
    <s v="no pbs se devuelve factura con soportes , factura covid. no anexan el resultado de la prueba covid, y nos e evidencia en la historia clinica soportado  anexar soporte de laboratorio valor pactado laboratorio cups 906340 valor pactado adres $580832. para darle tramite ala factura"/>
    <s v="NO PBS"/>
    <s v="Exámenes de laboratorio, imágenes y otras ayudas diagnósticas ambulatorias"/>
    <s v="Ambulatorio"/>
    <n v="0"/>
    <n v="99400"/>
    <n v="0"/>
    <n v="0"/>
    <n v="0"/>
    <n v="0"/>
    <n v="0"/>
    <n v="0"/>
    <n v="0"/>
    <n v="0"/>
    <m/>
    <m/>
    <m/>
    <n v="0"/>
  </r>
  <r>
    <n v="900145579"/>
    <s v="EMPRESA SOCIAL DEL ESTADO POPAYAN E.S.E"/>
    <s v="CALD"/>
    <n v="106169"/>
    <s v="CALD106169"/>
    <s v="900145579_CALD106169"/>
    <d v="2024-07-03T00:00:00"/>
    <d v="2024-08-27T00:00:00"/>
    <n v="120269"/>
    <n v="120269"/>
    <s v="EVENTO"/>
    <s v="POPAYAN"/>
    <s v="SERVICIOS DE SALUD "/>
    <s v="Factura devuelta"/>
    <x v="2"/>
    <n v="0"/>
    <m/>
    <s v="Devuelta"/>
    <d v="2024-07-03T00:00:00"/>
    <d v="2024-09-02T00:00:00"/>
    <d v="2024-09-28T00:00:00"/>
    <n v="120269"/>
    <n v="0"/>
    <n v="0"/>
    <n v="120269"/>
    <m/>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n v="120269"/>
    <s v="DEVOLUCION"/>
    <s v="AUT: SE REALIZA DEVOLUCIÓN DE FACTURA CON SOPORTES COMPLETOS, FACTURA NO CUENTA CON AUTORIZACIÓN PARA LOS SERVICIOS FACTURADOS, FAVOR COMUNICARSE CON EL ÁREA  ENCARGADA, SOLICITARLA A LA CAP, CORREO ELECTRÓNICO: autorizacionescap@epsdelagente.com.co. UNA VEZ SUBSANADA LA DEVOLUCIÓN , LA FACTURA QUEDA SUJETA A AUDITORÍA INTEGRAL"/>
    <s v="AUTORIZACION"/>
    <s v="Atención inicial de urgencias"/>
    <s v="Urgencias"/>
    <n v="0"/>
    <n v="120269"/>
    <n v="0"/>
    <n v="0"/>
    <n v="0"/>
    <n v="0"/>
    <n v="0"/>
    <n v="0"/>
    <n v="0"/>
    <n v="0"/>
    <m/>
    <m/>
    <m/>
    <n v="0"/>
  </r>
  <r>
    <n v="900145579"/>
    <s v="EMPRESA SOCIAL DEL ESTADO POPAYAN E.S.E"/>
    <s v="PESC"/>
    <n v="18652"/>
    <s v="PESC18652"/>
    <s v="900145579_PESC18652"/>
    <d v="2024-09-13T00:00:00"/>
    <d v="2024-11-01T00:00:00"/>
    <n v="104809"/>
    <n v="104809"/>
    <s v="EVENTO"/>
    <s v="POPAYAN"/>
    <s v="SERVICIOS DE SALUD "/>
    <e v="#N/A"/>
    <x v="3"/>
    <n v="0"/>
    <m/>
    <s v="Para auditoria de pertinencia"/>
    <d v="2024-09-13T00:00:00"/>
    <d v="2024-11-01T00:00:00"/>
    <m/>
    <n v="104809"/>
    <n v="0"/>
    <n v="0"/>
    <n v="0"/>
    <m/>
    <m/>
    <n v="0"/>
    <m/>
    <m/>
    <m/>
    <m/>
    <m/>
    <n v="0"/>
    <n v="0"/>
    <n v="0"/>
    <n v="0"/>
    <n v="0"/>
    <n v="0"/>
    <n v="104809"/>
    <n v="0"/>
    <n v="0"/>
    <n v="0"/>
    <m/>
    <m/>
    <m/>
    <n v="0"/>
  </r>
  <r>
    <n v="900145579"/>
    <s v="EMPRESA SOCIAL DEL ESTADO POPAYAN E.S.E"/>
    <s v="PYAN"/>
    <n v="334713"/>
    <s v="PYAN334713"/>
    <s v="900145579_PYAN334713"/>
    <d v="2024-09-03T00:00:00"/>
    <d v="2024-11-01T00:00:00"/>
    <n v="106676"/>
    <n v="106676"/>
    <s v="EVENTO"/>
    <s v="POPAYAN"/>
    <s v="SERVICIOS DE SALUD "/>
    <e v="#N/A"/>
    <x v="3"/>
    <n v="0"/>
    <m/>
    <s v="Para auditoria de pertinencia"/>
    <d v="2024-09-03T00:00:00"/>
    <d v="2024-11-01T00:00:00"/>
    <m/>
    <n v="106676"/>
    <n v="0"/>
    <n v="0"/>
    <n v="0"/>
    <m/>
    <m/>
    <n v="0"/>
    <m/>
    <m/>
    <m/>
    <m/>
    <m/>
    <n v="0"/>
    <n v="0"/>
    <n v="0"/>
    <n v="0"/>
    <n v="0"/>
    <n v="0"/>
    <n v="106676"/>
    <n v="0"/>
    <n v="0"/>
    <n v="0"/>
    <m/>
    <m/>
    <m/>
    <n v="0"/>
  </r>
  <r>
    <n v="900145579"/>
    <s v="EMPRESA SOCIAL DEL ESTADO POPAYAN E.S.E"/>
    <s v="PYAN"/>
    <n v="316313"/>
    <s v="PYAN316313"/>
    <s v="900145579_PYAN316313"/>
    <d v="2024-06-08T00:00:00"/>
    <d v="2024-07-15T00:00:00"/>
    <n v="52000"/>
    <n v="52000"/>
    <s v="EVENTO"/>
    <s v="POPAYAN"/>
    <s v="SERVICIOS DE SALUD "/>
    <s v="Factura pendiente en programacion de pago"/>
    <x v="4"/>
    <n v="52000"/>
    <n v="1222544859"/>
    <s v="Finalizada"/>
    <d v="2024-06-08T00:00:00"/>
    <d v="2024-10-09T00:00:00"/>
    <m/>
    <n v="52000"/>
    <n v="0"/>
    <n v="0"/>
    <n v="0"/>
    <m/>
    <m/>
    <n v="0"/>
    <m/>
    <m/>
    <m/>
    <m/>
    <m/>
    <n v="0"/>
    <n v="0"/>
    <n v="0"/>
    <n v="0"/>
    <n v="0"/>
    <n v="52000"/>
    <n v="0"/>
    <n v="0"/>
    <n v="0"/>
    <n v="0"/>
    <m/>
    <m/>
    <m/>
    <n v="0"/>
  </r>
  <r>
    <n v="900145579"/>
    <s v="EMPRESA SOCIAL DEL ESTADO POPAYAN E.S.E"/>
    <s v="PYAN"/>
    <n v="318295"/>
    <s v="PYAN318295"/>
    <s v="900145579_PYAN318295"/>
    <d v="2024-06-20T00:00:00"/>
    <d v="2024-07-15T00:00:00"/>
    <n v="52000"/>
    <n v="52000"/>
    <s v="EVENTO"/>
    <s v="POPAYAN"/>
    <s v="SERVICIOS DE SALUD "/>
    <s v="Factura pendiente en programacion de pago"/>
    <x v="4"/>
    <n v="52000"/>
    <n v="1222544860"/>
    <s v="Finalizada"/>
    <d v="2024-06-20T00:00:00"/>
    <d v="2024-10-09T00:00:00"/>
    <m/>
    <n v="52000"/>
    <n v="0"/>
    <n v="0"/>
    <n v="0"/>
    <m/>
    <m/>
    <n v="0"/>
    <m/>
    <m/>
    <m/>
    <m/>
    <m/>
    <n v="0"/>
    <n v="0"/>
    <n v="0"/>
    <n v="0"/>
    <n v="0"/>
    <n v="52000"/>
    <n v="0"/>
    <n v="0"/>
    <n v="0"/>
    <n v="0"/>
    <m/>
    <m/>
    <m/>
    <n v="0"/>
  </r>
  <r>
    <n v="900145579"/>
    <s v="EMPRESA SOCIAL DEL ESTADO POPAYAN E.S.E"/>
    <s v="PYAN"/>
    <n v="294773"/>
    <s v="PYAN294773"/>
    <s v="900145579_PYAN294773"/>
    <d v="2024-02-16T00:00:00"/>
    <d v="2024-04-30T00:00:00"/>
    <n v="188499"/>
    <n v="20199"/>
    <s v="EVENTO"/>
    <s v="POPAYAN"/>
    <s v="SERVICIOS DE SALUD "/>
    <s v="Glosa por contestar"/>
    <x v="5"/>
    <n v="0"/>
    <m/>
    <s v="Para respuesta prestador"/>
    <d v="2024-02-16T00:00:00"/>
    <d v="2024-05-02T00:00:00"/>
    <m/>
    <n v="188499"/>
    <n v="20199"/>
    <n v="0"/>
    <n v="0"/>
    <m/>
    <m/>
    <n v="20199"/>
    <s v="GLOSA"/>
    <s v="fcturacion:  se realiza objecion al validar los datos de LA FACTURA SE REALIZA OBJECION POR MAYOR VALOR COBRADO EN CONSULTA DE OBTURACION DE RESINA CUP 23102 VP$56100 SE OBJETA LA DIFERENCIA$20199"/>
    <s v="TARIFA"/>
    <s v="Servicios Odontológicos ambulatorios"/>
    <s v="Ambulatorio"/>
    <n v="0"/>
    <n v="0"/>
    <n v="0"/>
    <n v="0"/>
    <n v="20199"/>
    <n v="0"/>
    <n v="0"/>
    <n v="0"/>
    <n v="168300"/>
    <n v="0"/>
    <n v="2201520969"/>
    <d v="2024-06-26T00:00:00"/>
    <s v="(en blanco)"/>
    <n v="311015"/>
  </r>
  <r>
    <n v="900145579"/>
    <s v="EMPRESA SOCIAL DEL ESTADO POPAYAN E.S.E"/>
    <s v="PYAN"/>
    <n v="329538"/>
    <s v="PYAN329538"/>
    <s v="900145579_PYAN329538"/>
    <d v="2024-09-25T00:00:00"/>
    <d v="2024-09-25T00:00:00"/>
    <n v="52000"/>
    <n v="5600"/>
    <s v="EVENTO"/>
    <s v="POPAYAN"/>
    <s v="SERVICIOS DE SALUD "/>
    <s v="Glosa por contestar"/>
    <x v="5"/>
    <n v="0"/>
    <m/>
    <s v="Para respuesta prestador"/>
    <d v="2024-08-12T00:00:00"/>
    <d v="2024-10-01T00:00:00"/>
    <m/>
    <n v="52000"/>
    <n v="5600"/>
    <n v="0"/>
    <n v="0"/>
    <m/>
    <m/>
    <n v="5600"/>
    <s v="GLOSA"/>
    <s v="SE REALIZA OBJECION POR MAYOR VALOR COBRADO EN CUPS 890201 CONSULTA POR MEDICINA VP$46400,SE OBJETA LA DIFERENCIA$5600"/>
    <s v="TARIFA"/>
    <s v="Consultas ambulatorias"/>
    <s v="Ambulatorio"/>
    <n v="0"/>
    <n v="0"/>
    <n v="0"/>
    <n v="0"/>
    <n v="5600"/>
    <n v="0"/>
    <n v="0"/>
    <n v="0"/>
    <n v="46400"/>
    <n v="0"/>
    <n v="2201561985"/>
    <d v="2024-10-30T00:00:00"/>
    <s v="(en blanco)"/>
    <n v="441172"/>
  </r>
  <r>
    <n v="900145579"/>
    <s v="EMPRESA SOCIAL DEL ESTADO POPAYAN E.S.E"/>
    <s v="PYAN"/>
    <n v="318795"/>
    <s v="PYAN318795"/>
    <s v="900145579_PYAN318795"/>
    <d v="2024-06-21T00:00:00"/>
    <d v="2024-07-15T00:00:00"/>
    <n v="52000"/>
    <n v="5600"/>
    <s v="EVENTO"/>
    <s v="POPAYAN"/>
    <s v="SERVICIOS DE SALUD "/>
    <s v="Glosa por contestar"/>
    <x v="5"/>
    <n v="0"/>
    <m/>
    <s v="Para respuesta prestador"/>
    <d v="2024-06-21T00:00:00"/>
    <d v="2024-07-15T00:00:00"/>
    <m/>
    <n v="52000"/>
    <n v="5600"/>
    <n v="0"/>
    <n v="0"/>
    <m/>
    <m/>
    <n v="5600"/>
    <s v="GLOSA"/>
    <s v="tarifa se realiza objecion al validar los datos dela factura cups 890201 consulta medicina vp $46400 se objeta la diferencia$5600"/>
    <s v="TARIFA"/>
    <s v="Consultas ambulatorias"/>
    <s v="Ambulatorio"/>
    <n v="0"/>
    <n v="0"/>
    <n v="0"/>
    <n v="0"/>
    <n v="5600"/>
    <n v="0"/>
    <n v="0"/>
    <n v="0"/>
    <n v="46400"/>
    <n v="0"/>
    <n v="4800065215"/>
    <d v="2024-09-17T00:00:00"/>
    <s v="PAGO DIRECTO REGIMEN SUBSIDIADO AGOSTO 2024"/>
    <n v="1202425"/>
  </r>
  <r>
    <n v="900145579"/>
    <s v="EMPRESA SOCIAL DEL ESTADO POPAYAN E.S.E"/>
    <s v="PYAN"/>
    <n v="319764"/>
    <s v="PYAN319764"/>
    <s v="900145579_PYAN319764"/>
    <d v="2024-06-26T00:00:00"/>
    <d v="2024-07-15T00:00:00"/>
    <n v="52000"/>
    <n v="5600"/>
    <s v="EVENTO"/>
    <s v="POPAYAN"/>
    <s v="SERVICIOS DE SALUD "/>
    <s v="Glosa por contestar"/>
    <x v="5"/>
    <n v="0"/>
    <m/>
    <s v="Para respuesta prestador"/>
    <d v="2024-06-26T00:00:00"/>
    <d v="2024-07-15T00:00:00"/>
    <m/>
    <n v="52000"/>
    <n v="5600"/>
    <n v="0"/>
    <n v="0"/>
    <m/>
    <m/>
    <n v="5600"/>
    <s v="GLOSA"/>
    <s v="tarifa: se realiza objecion por mayor valor cobrado cups890201 consulta medicina vp$46400 se objeta la diferencia$5600"/>
    <s v="TARIFA"/>
    <s v="Consultas ambulatorias"/>
    <s v="Ambulatorio"/>
    <n v="0"/>
    <n v="0"/>
    <n v="0"/>
    <n v="0"/>
    <n v="5600"/>
    <n v="0"/>
    <n v="0"/>
    <n v="0"/>
    <n v="46400"/>
    <n v="0"/>
    <n v="4800065215"/>
    <d v="2024-09-17T00:00:00"/>
    <s v="PAGO DIRECTO REGIMEN SUBSIDIADO AGOSTO 2024"/>
    <n v="1202425"/>
  </r>
  <r>
    <n v="900145579"/>
    <s v="EMPRESA SOCIAL DEL ESTADO POPAYAN E.S.E"/>
    <s v="PYAN"/>
    <n v="280540"/>
    <s v="PYAN280540"/>
    <s v="900145579_PYAN280540"/>
    <d v="2023-11-27T00:00:00"/>
    <d v="2024-01-10T00:00:00"/>
    <n v="46400"/>
    <n v="4100"/>
    <s v="EVENTO"/>
    <s v="POPAYAN"/>
    <s v="SERVICIOS DE SALUD "/>
    <s v="Glosa por contestar"/>
    <x v="5"/>
    <n v="0"/>
    <m/>
    <s v="Para respuesta prestador"/>
    <d v="2023-11-27T00:00:00"/>
    <d v="2024-01-10T00:00:00"/>
    <m/>
    <n v="46400"/>
    <n v="4100"/>
    <n v="0"/>
    <n v="0"/>
    <m/>
    <m/>
    <n v="4100"/>
    <s v="GLOSA"/>
    <s v="SE REALIZA OBJECION AL VALIDAR LOS DATOS DELA FACTURA LA AUTORIZACION 122300129730 NO FUE DESCONTADO CUOTA MODERA POR VALOR$4100 ."/>
    <s v="FACTURACION"/>
    <s v="Consultas ambulatorias"/>
    <s v="Ambulatorio"/>
    <n v="0"/>
    <n v="0"/>
    <n v="0"/>
    <n v="0"/>
    <n v="4100"/>
    <n v="0"/>
    <n v="0"/>
    <n v="0"/>
    <n v="42300"/>
    <n v="0"/>
    <n v="2201506778"/>
    <d v="2024-04-29T00:00:00"/>
    <s v="(en blanco)"/>
    <n v="3573766"/>
  </r>
  <r>
    <n v="900145579"/>
    <s v="EMPRESA SOCIAL DEL ESTADO POPAYAN E.S.E"/>
    <s v="PYAN"/>
    <n v="292585"/>
    <s v="PYAN292585"/>
    <s v="900145579_PYAN292585"/>
    <d v="2024-04-30T00:00:00"/>
    <d v="2024-04-30T00:00:00"/>
    <n v="47500"/>
    <n v="5600"/>
    <s v="EVENTO"/>
    <s v="POPAYAN"/>
    <s v="SERVICIOS DE SALUD "/>
    <s v="Glosa por contestar"/>
    <x v="5"/>
    <n v="0"/>
    <m/>
    <s v="Para respuesta prestador"/>
    <d v="2024-02-06T00:00:00"/>
    <d v="2024-05-02T00:00:00"/>
    <m/>
    <n v="52000"/>
    <n v="5600"/>
    <n v="0"/>
    <n v="0"/>
    <m/>
    <m/>
    <n v="5600"/>
    <s v="GLOSA"/>
    <s v="FACTURACION SE REALIZA OBJECION AL VALIDAR LOS DATOS DELA FACTURA LA CONSULTA DE MEDICINA CUP890201 VP$46400 SE OBJETA LA DIFERENCIA$5600"/>
    <s v="FACTURACION"/>
    <s v="Consultas ambulatorias"/>
    <s v="Ambulatorio"/>
    <n v="0"/>
    <n v="0"/>
    <n v="0"/>
    <n v="0"/>
    <n v="5600"/>
    <n v="0"/>
    <n v="0"/>
    <n v="0"/>
    <n v="41900"/>
    <n v="0"/>
    <n v="2201520969"/>
    <d v="2024-06-26T00:00:00"/>
    <s v="(en blanco)"/>
    <n v="311015"/>
  </r>
  <r>
    <n v="900145579"/>
    <s v="EMPRESA SOCIAL DEL ESTADO POPAYAN E.S.E"/>
    <s v="PYAN"/>
    <n v="329539"/>
    <s v="PYAN329539"/>
    <s v="900145579_PYAN329539"/>
    <d v="2024-09-25T00:00:00"/>
    <d v="2024-09-25T00:00:00"/>
    <n v="35535"/>
    <n v="3835"/>
    <s v="EVENTO"/>
    <s v="POPAYAN"/>
    <s v="SERVICIOS DE SALUD "/>
    <s v="Glosa por contestar"/>
    <x v="5"/>
    <n v="0"/>
    <m/>
    <s v="Para respuesta prestador"/>
    <d v="2024-08-12T00:00:00"/>
    <d v="2024-10-01T00:00:00"/>
    <m/>
    <n v="35535"/>
    <n v="3835"/>
    <n v="0"/>
    <n v="0"/>
    <m/>
    <m/>
    <n v="3835"/>
    <s v="GLOSA"/>
    <s v="SE REALIZA OBJECION AL VALIDAR LOS DATOS DELA FACTURA CUPS 890203 CONSULTA DE ODONTOLOGIA  VP$31700 SE OBJETA LA DIFERENCIA$3835"/>
    <s v="FACTURACION"/>
    <s v="Servicios Odontológicos ambulatorios"/>
    <s v="Ambulatorio"/>
    <n v="0"/>
    <n v="0"/>
    <n v="0"/>
    <n v="0"/>
    <n v="3835"/>
    <n v="0"/>
    <n v="0"/>
    <n v="0"/>
    <n v="31700"/>
    <n v="0"/>
    <n v="2201561985"/>
    <d v="2024-10-30T00:00:00"/>
    <s v="(en blanco)"/>
    <n v="441172"/>
  </r>
  <r>
    <n v="900145579"/>
    <s v="EMPRESA SOCIAL DEL ESTADO POPAYAN E.S.E"/>
    <s v="PYAN"/>
    <n v="293075"/>
    <s v="PYAN293075"/>
    <s v="900145579_PYAN293075"/>
    <d v="2024-04-30T00:00:00"/>
    <d v="2024-04-30T00:00:00"/>
    <n v="33800"/>
    <n v="5600"/>
    <s v="EVENTO"/>
    <s v="POPAYAN"/>
    <s v="SERVICIOS DE SALUD "/>
    <s v="Glosa por contestar"/>
    <x v="5"/>
    <n v="0"/>
    <m/>
    <s v="Para respuesta prestador"/>
    <d v="2024-02-08T00:00:00"/>
    <d v="2024-05-02T00:00:00"/>
    <m/>
    <n v="52000"/>
    <n v="5600"/>
    <n v="0"/>
    <n v="0"/>
    <m/>
    <m/>
    <n v="5600"/>
    <s v="GLOSA"/>
    <s v="FACTURACION SE DEVUELVE FACTURA CON SOPORTES COMPLETOS AL VALIDAR LOS DATOS DELA FACTURA LA CONSULTA DE MEDICINA CUPS890201 VP$46000 SE OBJETA LA DIFERENCIA $5600"/>
    <s v="FACTURACION"/>
    <s v="Consultas ambulatorias"/>
    <s v="Ambulatorio"/>
    <n v="0"/>
    <n v="0"/>
    <n v="0"/>
    <n v="0"/>
    <n v="5600"/>
    <n v="0"/>
    <n v="0"/>
    <n v="0"/>
    <n v="28200"/>
    <n v="0"/>
    <n v="2201520969"/>
    <d v="2024-06-26T00:00:00"/>
    <s v="(en blanco)"/>
    <n v="311015"/>
  </r>
  <r>
    <n v="900145579"/>
    <s v="EMPRESA SOCIAL DEL ESTADO POPAYAN E.S.E"/>
    <s v="PYAN"/>
    <n v="275536"/>
    <s v="PYAN275536"/>
    <s v="900145579_PYAN275536"/>
    <d v="2023-11-01T00:00:00"/>
    <d v="2024-01-10T00:00:00"/>
    <n v="42300"/>
    <n v="12300"/>
    <s v="EVENTO"/>
    <s v="POPAYAN"/>
    <s v="SERVICIOS DE SALUD "/>
    <s v="Glosa por contestar"/>
    <x v="5"/>
    <n v="0"/>
    <m/>
    <s v="Para respuesta prestador"/>
    <d v="2023-11-01T00:00:00"/>
    <d v="2024-01-10T00:00:00"/>
    <m/>
    <n v="46400"/>
    <n v="12300"/>
    <n v="0"/>
    <n v="0"/>
    <m/>
    <m/>
    <n v="12300"/>
    <s v="GLOSA"/>
    <s v="SE REALIZA OBJECION AL VALIDAR LOS DATOS DE LA FACTURA LA AUTORIZACION 122300108548 ,TEIENE PARA DESCONTAR DELA CUOTA MODERADORA POR VALOR $16400 Y DESCUENTA DE LA FACTURA POR VALOR $4100 SE OBJETA LA DIFERENCIA $12300"/>
    <s v="FACTURACION"/>
    <s v="Consultas ambulatorias"/>
    <s v="Ambulatorio"/>
    <n v="0"/>
    <n v="0"/>
    <n v="0"/>
    <n v="0"/>
    <n v="12300"/>
    <n v="0"/>
    <n v="0"/>
    <n v="0"/>
    <n v="30000"/>
    <n v="0"/>
    <n v="2201506778"/>
    <d v="2024-04-29T00:00:00"/>
    <s v="(en blanco)"/>
    <n v="3573766"/>
  </r>
  <r>
    <n v="900145579"/>
    <s v="EMPRESA SOCIAL DEL ESTADO POPAYAN E.S.E"/>
    <s v="PYAN"/>
    <n v="281697"/>
    <s v="PYAN281697"/>
    <s v="900145579_PYAN281697"/>
    <d v="2023-12-01T00:00:00"/>
    <d v="2024-01-15T00:00:00"/>
    <n v="42300"/>
    <n v="12300"/>
    <s v="EVENTO"/>
    <s v="POPAYAN"/>
    <s v="SERVICIOS DE SALUD "/>
    <s v="Glosa por contestar"/>
    <x v="5"/>
    <n v="0"/>
    <m/>
    <s v="Para respuesta prestador"/>
    <d v="2023-12-01T00:00:00"/>
    <d v="2024-01-15T00:00:00"/>
    <m/>
    <n v="46400"/>
    <n v="12300"/>
    <n v="0"/>
    <n v="0"/>
    <m/>
    <m/>
    <n v="12300"/>
    <s v="GLOSA"/>
    <s v="se realiza objecion al validar los  datos de la factura la autorizacion 122300117695 tiene cuota moderadora $16400 . solo fue descontado dela factura $4100 se objeta la diferencia $12300"/>
    <s v="FACTURACION"/>
    <s v="Consultas ambulatorias"/>
    <s v="Ambulatorio"/>
    <n v="0"/>
    <n v="0"/>
    <n v="0"/>
    <n v="0"/>
    <n v="12300"/>
    <n v="0"/>
    <n v="0"/>
    <n v="0"/>
    <n v="30000"/>
    <n v="0"/>
    <n v="2201506778"/>
    <d v="2024-04-29T00:00:00"/>
    <s v="(en blanco)"/>
    <n v="3573766"/>
  </r>
  <r>
    <n v="900145579"/>
    <s v="EMPRESA SOCIAL DEL ESTADO POPAYAN E.S.E"/>
    <s v="PYAN"/>
    <n v="293873"/>
    <s v="PYAN293873"/>
    <s v="900145579_PYAN293873"/>
    <d v="2024-02-12T00:00:00"/>
    <d v="2024-04-30T00:00:00"/>
    <n v="31033"/>
    <n v="8033"/>
    <s v="EVENTO"/>
    <s v="POPAYAN"/>
    <s v="SERVICIOS DE SALUD "/>
    <s v="Glosa por contestar"/>
    <x v="5"/>
    <n v="0"/>
    <m/>
    <s v="Para respuesta prestador"/>
    <d v="2024-02-12T00:00:00"/>
    <d v="2024-05-02T00:00:00"/>
    <m/>
    <n v="35533"/>
    <n v="8033"/>
    <n v="0"/>
    <n v="0"/>
    <m/>
    <m/>
    <n v="8033"/>
    <s v="GLOSA"/>
    <s v="tarifa:  se realiza objecion al validar los datos dela factura la consulta de odontologia cups890303 valor pactado $27500 se objeta la diferencia$8033"/>
    <s v="TARIFA"/>
    <s v="Servicios Odontológicos ambulatorios"/>
    <s v="Ambulatorio"/>
    <n v="0"/>
    <n v="0"/>
    <n v="0"/>
    <n v="0"/>
    <n v="8033"/>
    <n v="0"/>
    <n v="0"/>
    <n v="0"/>
    <n v="23000"/>
    <n v="0"/>
    <n v="2201511144"/>
    <d v="2024-05-28T00:00:00"/>
    <s v="(en blanco)"/>
    <n v="43904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33" cacheId="13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H10" firstHeaderRow="0" firstDataRow="1" firstDataCol="1"/>
  <pivotFields count="47">
    <pivotField showAll="0"/>
    <pivotField showAll="0"/>
    <pivotField showAll="0"/>
    <pivotField showAll="0"/>
    <pivotField showAll="0"/>
    <pivotField dataField="1" showAll="0"/>
    <pivotField numFmtId="14" showAll="0"/>
    <pivotField numFmtId="14" showAll="0"/>
    <pivotField numFmtId="164" showAll="0"/>
    <pivotField dataField="1" numFmtId="164" showAll="0"/>
    <pivotField showAll="0"/>
    <pivotField showAll="0"/>
    <pivotField showAll="0"/>
    <pivotField showAll="0"/>
    <pivotField axis="axisRow" showAll="0">
      <items count="7">
        <item x="0"/>
        <item x="1"/>
        <item x="2"/>
        <item x="3"/>
        <item x="4"/>
        <item x="5"/>
        <item t="default"/>
      </items>
    </pivotField>
    <pivotField numFmtId="164" showAll="0"/>
    <pivotField showAll="0"/>
    <pivotField showAll="0"/>
    <pivotField numFmtId="14" showAll="0"/>
    <pivotField numFmtId="14" showAll="0"/>
    <pivotField showAll="0"/>
    <pivotField numFmtId="164" showAll="0"/>
    <pivotField numFmtId="164" showAll="0"/>
    <pivotField numFmtId="164" showAll="0"/>
    <pivotField numFmtId="164" showAll="0"/>
    <pivotField showAll="0"/>
    <pivotField showAll="0"/>
    <pivotField numFmtId="164" showAll="0"/>
    <pivotField showAll="0"/>
    <pivotField showAll="0"/>
    <pivotField showAll="0"/>
    <pivotField showAll="0"/>
    <pivotField showAll="0"/>
    <pivotField dataField="1" numFmtId="164" showAll="0"/>
    <pivotField dataField="1" numFmtId="164" showAll="0"/>
    <pivotField numFmtId="164" showAll="0"/>
    <pivotField numFmtId="164" showAll="0"/>
    <pivotField dataField="1" numFmtId="164" showAll="0"/>
    <pivotField dataField="1" numFmtId="164" showAll="0"/>
    <pivotField dataField="1" numFmtId="164" showAll="0"/>
    <pivotField numFmtId="164" showAll="0"/>
    <pivotField numFmtId="164" showAll="0"/>
    <pivotField numFmtId="164" showAll="0"/>
    <pivotField showAll="0"/>
    <pivotField showAll="0"/>
    <pivotField showAll="0"/>
    <pivotField numFmtId="164" showAll="0"/>
  </pivotFields>
  <rowFields count="1">
    <field x="14"/>
  </rowFields>
  <rowItems count="7">
    <i>
      <x/>
    </i>
    <i>
      <x v="1"/>
    </i>
    <i>
      <x v="2"/>
    </i>
    <i>
      <x v="3"/>
    </i>
    <i>
      <x v="4"/>
    </i>
    <i>
      <x v="5"/>
    </i>
    <i t="grand">
      <x/>
    </i>
  </rowItems>
  <colFields count="1">
    <field x="-2"/>
  </colFields>
  <colItems count="7">
    <i>
      <x/>
    </i>
    <i i="1">
      <x v="1"/>
    </i>
    <i i="2">
      <x v="2"/>
    </i>
    <i i="3">
      <x v="3"/>
    </i>
    <i i="4">
      <x v="4"/>
    </i>
    <i i="5">
      <x v="5"/>
    </i>
    <i i="6">
      <x v="6"/>
    </i>
  </colItems>
  <dataFields count="7">
    <dataField name="Cuenta de LLAVE" fld="5" subtotal="count" baseField="0" baseItem="0"/>
    <dataField name=" IPS Saldo Factura" fld="9" baseField="0" baseItem="0" numFmtId="164"/>
    <dataField name=" FACTURA CANCELADA" fld="33" baseField="0" baseItem="0" numFmtId="164"/>
    <dataField name=" FACTURA DEVUELTA" fld="34" baseField="0" baseItem="0" numFmtId="164"/>
    <dataField name=" GLOSA PDTE2" fld="37" baseField="0" baseItem="0" numFmtId="164"/>
    <dataField name=" FACTURA EN PROGRAMACION DE PAGO" fld="38" baseField="0" baseItem="0" numFmtId="164"/>
    <dataField name=" FACTURA EN PROCESO INTERNO" fld="39" baseField="0" baseItem="0" numFmtId="164"/>
  </dataFields>
  <formats count="13">
    <format dxfId="26">
      <pivotArea outline="0" collapsedLevelsAreSubtotals="1" fieldPosition="0">
        <references count="1">
          <reference field="4294967294" count="6" selected="0">
            <x v="1"/>
            <x v="2"/>
            <x v="3"/>
            <x v="4"/>
            <x v="5"/>
            <x v="6"/>
          </reference>
        </references>
      </pivotArea>
    </format>
    <format dxfId="24">
      <pivotArea type="all" dataOnly="0" outline="0" fieldPosition="0"/>
    </format>
    <format dxfId="23">
      <pivotArea outline="0" collapsedLevelsAreSubtotals="1" fieldPosition="0"/>
    </format>
    <format dxfId="22">
      <pivotArea field="14" type="button" dataOnly="0" labelOnly="1" outline="0" axis="axisRow" fieldPosition="0"/>
    </format>
    <format dxfId="21">
      <pivotArea dataOnly="0" labelOnly="1" fieldPosition="0">
        <references count="1">
          <reference field="14" count="0"/>
        </references>
      </pivotArea>
    </format>
    <format dxfId="20">
      <pivotArea dataOnly="0" labelOnly="1" grandRow="1" outline="0" fieldPosition="0"/>
    </format>
    <format dxfId="19">
      <pivotArea dataOnly="0" labelOnly="1" outline="0" fieldPosition="0">
        <references count="1">
          <reference field="4294967294" count="7">
            <x v="0"/>
            <x v="1"/>
            <x v="2"/>
            <x v="3"/>
            <x v="4"/>
            <x v="5"/>
            <x v="6"/>
          </reference>
        </references>
      </pivotArea>
    </format>
    <format dxfId="18">
      <pivotArea type="all" dataOnly="0" outline="0" fieldPosition="0"/>
    </format>
    <format dxfId="17">
      <pivotArea outline="0" collapsedLevelsAreSubtotals="1" fieldPosition="0"/>
    </format>
    <format dxfId="16">
      <pivotArea field="14" type="button" dataOnly="0" labelOnly="1" outline="0" axis="axisRow" fieldPosition="0"/>
    </format>
    <format dxfId="15">
      <pivotArea dataOnly="0" labelOnly="1" fieldPosition="0">
        <references count="1">
          <reference field="14" count="0"/>
        </references>
      </pivotArea>
    </format>
    <format dxfId="14">
      <pivotArea dataOnly="0" labelOnly="1" grandRow="1" outline="0" fieldPosition="0"/>
    </format>
    <format dxfId="13">
      <pivotArea dataOnly="0" labelOnly="1" outline="0" fieldPosition="0">
        <references count="1">
          <reference field="4294967294" count="7">
            <x v="0"/>
            <x v="1"/>
            <x v="2"/>
            <x v="3"/>
            <x v="4"/>
            <x v="5"/>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topLeftCell="A108" workbookViewId="0">
      <selection activeCell="F130" sqref="F130"/>
    </sheetView>
  </sheetViews>
  <sheetFormatPr baseColWidth="10" defaultRowHeight="14.5" x14ac:dyDescent="0.35"/>
  <cols>
    <col min="1" max="1" width="24.81640625" customWidth="1"/>
    <col min="2" max="2" width="12.81640625" customWidth="1"/>
    <col min="4" max="4" width="14.1796875" customWidth="1"/>
    <col min="8" max="8" width="13" bestFit="1" customWidth="1"/>
    <col min="9" max="9" width="13.54296875" customWidth="1"/>
    <col min="10" max="10" width="15.81640625" customWidth="1"/>
    <col min="13" max="13" width="21.453125" customWidth="1"/>
  </cols>
  <sheetData>
    <row r="1" spans="1:14" ht="29" x14ac:dyDescent="0.35">
      <c r="A1" s="1" t="s">
        <v>0</v>
      </c>
      <c r="B1" s="1" t="s">
        <v>1</v>
      </c>
      <c r="C1" s="1" t="s">
        <v>2</v>
      </c>
      <c r="D1" s="1" t="s">
        <v>3</v>
      </c>
      <c r="E1" s="1" t="s">
        <v>4</v>
      </c>
      <c r="F1" s="1" t="s">
        <v>5</v>
      </c>
      <c r="G1" s="1" t="s">
        <v>6</v>
      </c>
      <c r="H1" s="1" t="s">
        <v>7</v>
      </c>
      <c r="I1" s="1" t="s">
        <v>8</v>
      </c>
      <c r="J1" s="1" t="s">
        <v>9</v>
      </c>
      <c r="K1" s="1" t="s">
        <v>10</v>
      </c>
      <c r="L1" s="1" t="s">
        <v>11</v>
      </c>
      <c r="M1" s="1" t="s">
        <v>12</v>
      </c>
      <c r="N1" s="36"/>
    </row>
    <row r="2" spans="1:14" x14ac:dyDescent="0.35">
      <c r="A2" s="2" t="s">
        <v>13</v>
      </c>
      <c r="B2" s="2" t="s">
        <v>14</v>
      </c>
      <c r="C2" s="2">
        <v>24321</v>
      </c>
      <c r="D2" s="18" t="s">
        <v>15</v>
      </c>
      <c r="E2" s="3">
        <v>44734</v>
      </c>
      <c r="F2" s="3">
        <v>44734</v>
      </c>
      <c r="G2" s="4">
        <v>2022</v>
      </c>
      <c r="H2" s="5">
        <v>67115</v>
      </c>
      <c r="I2" s="19">
        <v>67115</v>
      </c>
      <c r="J2" s="5">
        <f>+H2-I2</f>
        <v>0</v>
      </c>
      <c r="K2" s="2" t="s">
        <v>16</v>
      </c>
      <c r="L2" s="2" t="s">
        <v>17</v>
      </c>
      <c r="M2" s="2" t="s">
        <v>18</v>
      </c>
    </row>
    <row r="3" spans="1:14" x14ac:dyDescent="0.35">
      <c r="A3" s="2" t="s">
        <v>13</v>
      </c>
      <c r="B3" s="2" t="s">
        <v>19</v>
      </c>
      <c r="C3" s="2">
        <v>121020</v>
      </c>
      <c r="D3" s="18" t="s">
        <v>20</v>
      </c>
      <c r="E3" s="3">
        <v>44734</v>
      </c>
      <c r="F3" s="3">
        <v>44734</v>
      </c>
      <c r="G3" s="4">
        <v>2022</v>
      </c>
      <c r="H3" s="5">
        <v>158936</v>
      </c>
      <c r="I3" s="19">
        <v>158936</v>
      </c>
      <c r="J3" s="5">
        <f>H3-I3</f>
        <v>0</v>
      </c>
      <c r="K3" s="2" t="s">
        <v>16</v>
      </c>
      <c r="L3" s="2" t="s">
        <v>17</v>
      </c>
      <c r="M3" s="2" t="s">
        <v>18</v>
      </c>
    </row>
    <row r="4" spans="1:14" x14ac:dyDescent="0.35">
      <c r="A4" s="2" t="s">
        <v>13</v>
      </c>
      <c r="B4" s="2" t="s">
        <v>19</v>
      </c>
      <c r="C4" s="2">
        <v>148378</v>
      </c>
      <c r="D4" s="18" t="s">
        <v>21</v>
      </c>
      <c r="E4" s="3">
        <v>44814</v>
      </c>
      <c r="F4" s="3">
        <v>44814</v>
      </c>
      <c r="G4" s="4">
        <v>2022</v>
      </c>
      <c r="H4" s="5">
        <v>133934</v>
      </c>
      <c r="I4" s="19">
        <v>133934</v>
      </c>
      <c r="J4" s="5">
        <f>H4-I4</f>
        <v>0</v>
      </c>
      <c r="K4" s="2" t="s">
        <v>16</v>
      </c>
      <c r="L4" s="2" t="s">
        <v>17</v>
      </c>
      <c r="M4" s="2" t="s">
        <v>18</v>
      </c>
    </row>
    <row r="5" spans="1:14" x14ac:dyDescent="0.35">
      <c r="A5" s="2" t="s">
        <v>13</v>
      </c>
      <c r="B5" s="2" t="s">
        <v>19</v>
      </c>
      <c r="C5" s="2">
        <v>155387</v>
      </c>
      <c r="D5" s="18" t="s">
        <v>22</v>
      </c>
      <c r="E5" s="3">
        <v>44839</v>
      </c>
      <c r="F5" s="3">
        <v>44839</v>
      </c>
      <c r="G5" s="4">
        <v>2022</v>
      </c>
      <c r="H5" s="5">
        <v>6100</v>
      </c>
      <c r="I5" s="19">
        <v>6100</v>
      </c>
      <c r="J5" s="5">
        <f>H5-I5</f>
        <v>0</v>
      </c>
      <c r="K5" s="2" t="s">
        <v>16</v>
      </c>
      <c r="L5" s="2" t="s">
        <v>17</v>
      </c>
      <c r="M5" s="2" t="s">
        <v>18</v>
      </c>
    </row>
    <row r="6" spans="1:14" x14ac:dyDescent="0.35">
      <c r="A6" s="2" t="s">
        <v>13</v>
      </c>
      <c r="B6" s="2" t="s">
        <v>23</v>
      </c>
      <c r="C6" s="2">
        <v>9481</v>
      </c>
      <c r="D6" s="18" t="s">
        <v>24</v>
      </c>
      <c r="E6" s="3">
        <v>44865</v>
      </c>
      <c r="F6" s="3">
        <v>44865</v>
      </c>
      <c r="G6" s="4">
        <v>2022</v>
      </c>
      <c r="H6" s="6">
        <v>99400</v>
      </c>
      <c r="I6" s="19">
        <v>0</v>
      </c>
      <c r="J6" s="5">
        <f t="shared" ref="J6:J9" si="0">H6-I6</f>
        <v>99400</v>
      </c>
      <c r="K6" s="2" t="s">
        <v>16</v>
      </c>
      <c r="L6" s="2" t="s">
        <v>17</v>
      </c>
      <c r="M6" s="2" t="s">
        <v>18</v>
      </c>
    </row>
    <row r="7" spans="1:14" x14ac:dyDescent="0.35">
      <c r="A7" s="2" t="s">
        <v>13</v>
      </c>
      <c r="B7" s="2" t="s">
        <v>19</v>
      </c>
      <c r="C7" s="2">
        <v>202575</v>
      </c>
      <c r="D7" s="18" t="s">
        <v>25</v>
      </c>
      <c r="E7" s="3">
        <v>44957</v>
      </c>
      <c r="F7" s="3">
        <v>44957</v>
      </c>
      <c r="G7" s="4">
        <v>2023</v>
      </c>
      <c r="H7" s="6">
        <v>21600</v>
      </c>
      <c r="I7" s="19">
        <v>21600</v>
      </c>
      <c r="J7" s="5">
        <f t="shared" si="0"/>
        <v>0</v>
      </c>
      <c r="K7" s="2" t="s">
        <v>16</v>
      </c>
      <c r="L7" s="2" t="s">
        <v>17</v>
      </c>
      <c r="M7" s="2" t="s">
        <v>18</v>
      </c>
    </row>
    <row r="8" spans="1:14" x14ac:dyDescent="0.35">
      <c r="A8" s="2" t="s">
        <v>13</v>
      </c>
      <c r="B8" s="2" t="s">
        <v>19</v>
      </c>
      <c r="C8" s="2">
        <v>207017</v>
      </c>
      <c r="D8" s="18" t="s">
        <v>26</v>
      </c>
      <c r="E8" s="3">
        <v>44972</v>
      </c>
      <c r="F8" s="3">
        <v>45008</v>
      </c>
      <c r="G8" s="4">
        <v>2023</v>
      </c>
      <c r="H8" s="6">
        <v>5400</v>
      </c>
      <c r="I8" s="19">
        <v>0</v>
      </c>
      <c r="J8" s="5">
        <f t="shared" si="0"/>
        <v>5400</v>
      </c>
      <c r="K8" s="2" t="s">
        <v>16</v>
      </c>
      <c r="L8" s="2" t="s">
        <v>17</v>
      </c>
      <c r="M8" s="2" t="s">
        <v>18</v>
      </c>
    </row>
    <row r="9" spans="1:14" x14ac:dyDescent="0.35">
      <c r="A9" s="2" t="s">
        <v>13</v>
      </c>
      <c r="B9" s="2" t="s">
        <v>19</v>
      </c>
      <c r="C9" s="2">
        <v>208287</v>
      </c>
      <c r="D9" s="18" t="s">
        <v>27</v>
      </c>
      <c r="E9" s="3">
        <v>44977</v>
      </c>
      <c r="F9" s="3">
        <v>45008</v>
      </c>
      <c r="G9" s="4">
        <v>2023</v>
      </c>
      <c r="H9" s="6">
        <v>5400</v>
      </c>
      <c r="I9" s="19">
        <v>5400</v>
      </c>
      <c r="J9" s="5">
        <f t="shared" si="0"/>
        <v>0</v>
      </c>
      <c r="K9" s="2" t="s">
        <v>16</v>
      </c>
      <c r="L9" s="2" t="s">
        <v>17</v>
      </c>
      <c r="M9" s="2" t="s">
        <v>18</v>
      </c>
    </row>
    <row r="10" spans="1:14" x14ac:dyDescent="0.35">
      <c r="A10" s="2" t="s">
        <v>13</v>
      </c>
      <c r="B10" s="2" t="s">
        <v>19</v>
      </c>
      <c r="C10" s="2">
        <v>217969</v>
      </c>
      <c r="D10" s="18" t="s">
        <v>28</v>
      </c>
      <c r="E10" s="3">
        <v>45008</v>
      </c>
      <c r="F10" s="3">
        <v>45008</v>
      </c>
      <c r="G10" s="4">
        <v>2023</v>
      </c>
      <c r="H10" s="6">
        <v>119357</v>
      </c>
      <c r="I10" s="19">
        <v>119357</v>
      </c>
      <c r="J10" s="6">
        <f>H10-I10</f>
        <v>0</v>
      </c>
      <c r="K10" s="2" t="s">
        <v>16</v>
      </c>
      <c r="L10" s="2" t="s">
        <v>17</v>
      </c>
      <c r="M10" s="2" t="s">
        <v>18</v>
      </c>
    </row>
    <row r="11" spans="1:14" x14ac:dyDescent="0.35">
      <c r="A11" s="2" t="s">
        <v>13</v>
      </c>
      <c r="B11" s="2" t="s">
        <v>19</v>
      </c>
      <c r="C11" s="2">
        <v>202575</v>
      </c>
      <c r="D11" s="18" t="s">
        <v>25</v>
      </c>
      <c r="E11" s="3">
        <v>44957</v>
      </c>
      <c r="F11" s="3">
        <v>45035</v>
      </c>
      <c r="G11" s="4">
        <v>2023</v>
      </c>
      <c r="H11" s="6">
        <v>21600</v>
      </c>
      <c r="I11" s="19">
        <v>0</v>
      </c>
      <c r="J11" s="8">
        <v>21600</v>
      </c>
      <c r="K11" s="2" t="s">
        <v>16</v>
      </c>
      <c r="L11" s="2" t="s">
        <v>17</v>
      </c>
      <c r="M11" s="2" t="s">
        <v>18</v>
      </c>
    </row>
    <row r="12" spans="1:14" x14ac:dyDescent="0.35">
      <c r="A12" s="2" t="s">
        <v>13</v>
      </c>
      <c r="B12" s="2" t="s">
        <v>19</v>
      </c>
      <c r="C12" s="2">
        <v>217969</v>
      </c>
      <c r="D12" s="18" t="s">
        <v>28</v>
      </c>
      <c r="E12" s="3">
        <v>45008</v>
      </c>
      <c r="F12" s="3">
        <v>45033</v>
      </c>
      <c r="G12" s="4">
        <v>2023</v>
      </c>
      <c r="H12" s="6">
        <v>119357</v>
      </c>
      <c r="I12" s="19">
        <v>0</v>
      </c>
      <c r="J12" s="8">
        <v>119357</v>
      </c>
      <c r="K12" s="2" t="s">
        <v>16</v>
      </c>
      <c r="L12" s="2" t="s">
        <v>17</v>
      </c>
      <c r="M12" s="2" t="s">
        <v>18</v>
      </c>
    </row>
    <row r="13" spans="1:14" x14ac:dyDescent="0.35">
      <c r="A13" s="2" t="s">
        <v>13</v>
      </c>
      <c r="B13" s="2" t="s">
        <v>23</v>
      </c>
      <c r="C13" s="2">
        <v>11857</v>
      </c>
      <c r="D13" s="18" t="s">
        <v>29</v>
      </c>
      <c r="E13" s="3">
        <v>45020</v>
      </c>
      <c r="F13" s="3">
        <v>45105</v>
      </c>
      <c r="G13" s="4">
        <v>2023</v>
      </c>
      <c r="H13" s="6">
        <v>48688</v>
      </c>
      <c r="I13" s="19">
        <v>48688</v>
      </c>
      <c r="J13" s="8">
        <f>H13-I13</f>
        <v>0</v>
      </c>
      <c r="K13" s="2" t="s">
        <v>16</v>
      </c>
      <c r="L13" s="2" t="s">
        <v>17</v>
      </c>
      <c r="M13" s="2" t="s">
        <v>18</v>
      </c>
    </row>
    <row r="14" spans="1:14" x14ac:dyDescent="0.35">
      <c r="A14" s="2" t="s">
        <v>13</v>
      </c>
      <c r="B14" s="2" t="s">
        <v>19</v>
      </c>
      <c r="C14" s="2">
        <v>238075</v>
      </c>
      <c r="D14" s="18" t="s">
        <v>30</v>
      </c>
      <c r="E14" s="3">
        <v>45075</v>
      </c>
      <c r="F14" s="3">
        <v>45105</v>
      </c>
      <c r="G14" s="4">
        <v>2023</v>
      </c>
      <c r="H14" s="6">
        <v>258245</v>
      </c>
      <c r="I14" s="19">
        <v>258245</v>
      </c>
      <c r="J14" s="8">
        <f>H14-I14</f>
        <v>0</v>
      </c>
      <c r="K14" s="2" t="s">
        <v>16</v>
      </c>
      <c r="L14" s="2" t="s">
        <v>17</v>
      </c>
      <c r="M14" s="2" t="s">
        <v>18</v>
      </c>
    </row>
    <row r="15" spans="1:14" x14ac:dyDescent="0.35">
      <c r="A15" s="2" t="s">
        <v>13</v>
      </c>
      <c r="B15" s="2" t="s">
        <v>14</v>
      </c>
      <c r="C15" s="2">
        <v>46000</v>
      </c>
      <c r="D15" s="18" t="s">
        <v>31</v>
      </c>
      <c r="E15" s="3">
        <v>45076</v>
      </c>
      <c r="F15" s="3">
        <v>45105</v>
      </c>
      <c r="G15" s="4">
        <v>2023</v>
      </c>
      <c r="H15" s="6">
        <v>6086</v>
      </c>
      <c r="I15" s="19">
        <v>6086</v>
      </c>
      <c r="J15" s="8">
        <f>H15-I15</f>
        <v>0</v>
      </c>
      <c r="K15" s="2" t="s">
        <v>16</v>
      </c>
      <c r="L15" s="2" t="s">
        <v>17</v>
      </c>
      <c r="M15" s="2" t="s">
        <v>18</v>
      </c>
    </row>
    <row r="16" spans="1:14" x14ac:dyDescent="0.35">
      <c r="A16" s="2" t="s">
        <v>13</v>
      </c>
      <c r="B16" s="2" t="s">
        <v>19</v>
      </c>
      <c r="C16" s="2">
        <v>236201</v>
      </c>
      <c r="D16" s="18" t="s">
        <v>32</v>
      </c>
      <c r="E16" s="3">
        <v>45069</v>
      </c>
      <c r="F16" s="3">
        <v>45105</v>
      </c>
      <c r="G16" s="4">
        <v>2023</v>
      </c>
      <c r="H16" s="6">
        <v>214961</v>
      </c>
      <c r="I16" s="19">
        <v>214961</v>
      </c>
      <c r="J16" s="8">
        <f>H16-I16</f>
        <v>0</v>
      </c>
      <c r="K16" s="2" t="s">
        <v>16</v>
      </c>
      <c r="L16" s="2" t="s">
        <v>17</v>
      </c>
      <c r="M16" s="2" t="s">
        <v>18</v>
      </c>
    </row>
    <row r="17" spans="1:13" x14ac:dyDescent="0.35">
      <c r="A17" s="2" t="s">
        <v>13</v>
      </c>
      <c r="B17" s="2" t="s">
        <v>14</v>
      </c>
      <c r="C17" s="2">
        <v>46043</v>
      </c>
      <c r="D17" s="18" t="s">
        <v>33</v>
      </c>
      <c r="E17" s="3">
        <v>45077</v>
      </c>
      <c r="F17" s="3">
        <v>45105</v>
      </c>
      <c r="G17" s="4">
        <v>2023</v>
      </c>
      <c r="H17" s="6">
        <v>127420</v>
      </c>
      <c r="I17" s="19">
        <v>127420</v>
      </c>
      <c r="J17" s="8">
        <f>H17-I17</f>
        <v>0</v>
      </c>
      <c r="K17" s="2" t="s">
        <v>16</v>
      </c>
      <c r="L17" s="2" t="s">
        <v>17</v>
      </c>
      <c r="M17" s="2" t="s">
        <v>18</v>
      </c>
    </row>
    <row r="18" spans="1:13" x14ac:dyDescent="0.35">
      <c r="A18" s="2" t="s">
        <v>13</v>
      </c>
      <c r="B18" s="2" t="s">
        <v>34</v>
      </c>
      <c r="C18" s="2">
        <v>78941</v>
      </c>
      <c r="D18" s="18" t="s">
        <v>35</v>
      </c>
      <c r="E18" s="3">
        <v>45080</v>
      </c>
      <c r="F18" s="9">
        <v>45300</v>
      </c>
      <c r="G18" s="4">
        <v>2023</v>
      </c>
      <c r="H18" s="10">
        <v>157183</v>
      </c>
      <c r="I18" s="19">
        <v>157183</v>
      </c>
      <c r="J18" s="8">
        <v>0</v>
      </c>
      <c r="K18" s="2" t="s">
        <v>16</v>
      </c>
      <c r="L18" s="2" t="s">
        <v>17</v>
      </c>
      <c r="M18" s="2" t="s">
        <v>18</v>
      </c>
    </row>
    <row r="19" spans="1:13" x14ac:dyDescent="0.35">
      <c r="A19" s="2" t="s">
        <v>13</v>
      </c>
      <c r="B19" s="2" t="s">
        <v>34</v>
      </c>
      <c r="C19" s="2">
        <v>80516</v>
      </c>
      <c r="D19" s="18" t="s">
        <v>36</v>
      </c>
      <c r="E19" s="3">
        <v>45101</v>
      </c>
      <c r="F19" s="9">
        <v>45300</v>
      </c>
      <c r="G19" s="4">
        <v>2023</v>
      </c>
      <c r="H19" s="10">
        <v>46400</v>
      </c>
      <c r="I19" s="19">
        <v>46400</v>
      </c>
      <c r="J19" s="8">
        <v>0</v>
      </c>
      <c r="K19" s="2" t="s">
        <v>16</v>
      </c>
      <c r="L19" s="2" t="s">
        <v>17</v>
      </c>
      <c r="M19" s="2" t="s">
        <v>18</v>
      </c>
    </row>
    <row r="20" spans="1:13" x14ac:dyDescent="0.35">
      <c r="A20" s="2" t="s">
        <v>13</v>
      </c>
      <c r="B20" s="2" t="s">
        <v>23</v>
      </c>
      <c r="C20" s="2">
        <v>13235</v>
      </c>
      <c r="D20" s="18" t="s">
        <v>37</v>
      </c>
      <c r="E20" s="3">
        <v>45105</v>
      </c>
      <c r="F20" s="9">
        <v>45300</v>
      </c>
      <c r="G20" s="4">
        <v>2023</v>
      </c>
      <c r="H20" s="10">
        <v>203776</v>
      </c>
      <c r="I20" s="19">
        <v>203776</v>
      </c>
      <c r="J20" s="8">
        <v>0</v>
      </c>
      <c r="K20" s="2" t="s">
        <v>16</v>
      </c>
      <c r="L20" s="2" t="s">
        <v>17</v>
      </c>
      <c r="M20" s="2" t="s">
        <v>18</v>
      </c>
    </row>
    <row r="21" spans="1:13" x14ac:dyDescent="0.35">
      <c r="A21" s="2" t="s">
        <v>13</v>
      </c>
      <c r="B21" s="2" t="s">
        <v>19</v>
      </c>
      <c r="C21" s="2">
        <v>238991</v>
      </c>
      <c r="D21" s="18" t="s">
        <v>38</v>
      </c>
      <c r="E21" s="3">
        <v>45078</v>
      </c>
      <c r="F21" s="9">
        <v>45300</v>
      </c>
      <c r="G21" s="4">
        <v>2023</v>
      </c>
      <c r="H21" s="10">
        <v>18272</v>
      </c>
      <c r="I21" s="19">
        <v>18272</v>
      </c>
      <c r="J21" s="8">
        <v>0</v>
      </c>
      <c r="K21" s="2" t="s">
        <v>16</v>
      </c>
      <c r="L21" s="2" t="s">
        <v>17</v>
      </c>
      <c r="M21" s="2" t="s">
        <v>18</v>
      </c>
    </row>
    <row r="22" spans="1:13" x14ac:dyDescent="0.35">
      <c r="A22" s="2" t="s">
        <v>13</v>
      </c>
      <c r="B22" s="2" t="s">
        <v>19</v>
      </c>
      <c r="C22" s="2">
        <v>240840</v>
      </c>
      <c r="D22" s="18" t="s">
        <v>39</v>
      </c>
      <c r="E22" s="3">
        <v>45084</v>
      </c>
      <c r="F22" s="9">
        <v>45300</v>
      </c>
      <c r="G22" s="4">
        <v>2023</v>
      </c>
      <c r="H22" s="10">
        <v>31700</v>
      </c>
      <c r="I22" s="19">
        <v>31700</v>
      </c>
      <c r="J22" s="8">
        <v>0</v>
      </c>
      <c r="K22" s="2" t="s">
        <v>16</v>
      </c>
      <c r="L22" s="2" t="s">
        <v>17</v>
      </c>
      <c r="M22" s="2" t="s">
        <v>18</v>
      </c>
    </row>
    <row r="23" spans="1:13" x14ac:dyDescent="0.35">
      <c r="A23" s="2" t="s">
        <v>13</v>
      </c>
      <c r="B23" s="2" t="s">
        <v>34</v>
      </c>
      <c r="C23" s="2">
        <v>79943</v>
      </c>
      <c r="D23" s="18" t="s">
        <v>40</v>
      </c>
      <c r="E23" s="3">
        <v>45093</v>
      </c>
      <c r="F23" s="9">
        <v>45300</v>
      </c>
      <c r="G23" s="4">
        <v>2023</v>
      </c>
      <c r="H23" s="10">
        <v>48688</v>
      </c>
      <c r="I23" s="19">
        <v>48688</v>
      </c>
      <c r="J23" s="8">
        <v>0</v>
      </c>
      <c r="K23" s="2" t="s">
        <v>16</v>
      </c>
      <c r="L23" s="2" t="s">
        <v>17</v>
      </c>
      <c r="M23" s="2" t="s">
        <v>18</v>
      </c>
    </row>
    <row r="24" spans="1:13" x14ac:dyDescent="0.35">
      <c r="A24" s="2" t="s">
        <v>13</v>
      </c>
      <c r="B24" s="2" t="s">
        <v>34</v>
      </c>
      <c r="C24" s="2">
        <v>80480</v>
      </c>
      <c r="D24" s="18" t="s">
        <v>41</v>
      </c>
      <c r="E24" s="3">
        <v>45101</v>
      </c>
      <c r="F24" s="9">
        <v>45300</v>
      </c>
      <c r="G24" s="4">
        <v>2023</v>
      </c>
      <c r="H24" s="10">
        <v>22800</v>
      </c>
      <c r="I24" s="19">
        <v>22800</v>
      </c>
      <c r="J24" s="8">
        <v>0</v>
      </c>
      <c r="K24" s="2" t="s">
        <v>16</v>
      </c>
      <c r="L24" s="2" t="s">
        <v>17</v>
      </c>
      <c r="M24" s="2" t="s">
        <v>18</v>
      </c>
    </row>
    <row r="25" spans="1:13" x14ac:dyDescent="0.35">
      <c r="A25" s="2" t="s">
        <v>13</v>
      </c>
      <c r="B25" s="2" t="s">
        <v>19</v>
      </c>
      <c r="C25" s="2">
        <v>241439</v>
      </c>
      <c r="D25" s="18" t="s">
        <v>42</v>
      </c>
      <c r="E25" s="3">
        <v>45086</v>
      </c>
      <c r="F25" s="9">
        <v>45300</v>
      </c>
      <c r="G25" s="4">
        <v>2023</v>
      </c>
      <c r="H25" s="10">
        <v>90615</v>
      </c>
      <c r="I25" s="19">
        <v>90615</v>
      </c>
      <c r="J25" s="8">
        <v>0</v>
      </c>
      <c r="K25" s="2" t="s">
        <v>16</v>
      </c>
      <c r="L25" s="2" t="s">
        <v>17</v>
      </c>
      <c r="M25" s="2" t="s">
        <v>18</v>
      </c>
    </row>
    <row r="26" spans="1:13" x14ac:dyDescent="0.35">
      <c r="A26" s="2" t="s">
        <v>13</v>
      </c>
      <c r="B26" s="2" t="s">
        <v>19</v>
      </c>
      <c r="C26" s="2">
        <v>245338</v>
      </c>
      <c r="D26" s="18" t="s">
        <v>43</v>
      </c>
      <c r="E26" s="3">
        <v>45101</v>
      </c>
      <c r="F26" s="9">
        <v>45300</v>
      </c>
      <c r="G26" s="4">
        <v>2023</v>
      </c>
      <c r="H26" s="10">
        <v>96878</v>
      </c>
      <c r="I26" s="19">
        <v>96878</v>
      </c>
      <c r="J26" s="8">
        <v>0</v>
      </c>
      <c r="K26" s="2" t="s">
        <v>16</v>
      </c>
      <c r="L26" s="2" t="s">
        <v>17</v>
      </c>
      <c r="M26" s="2" t="s">
        <v>18</v>
      </c>
    </row>
    <row r="27" spans="1:13" x14ac:dyDescent="0.35">
      <c r="A27" s="2" t="s">
        <v>13</v>
      </c>
      <c r="B27" s="2" t="s">
        <v>19</v>
      </c>
      <c r="C27" s="2">
        <v>246078</v>
      </c>
      <c r="D27" s="18" t="s">
        <v>44</v>
      </c>
      <c r="E27" s="3">
        <v>45104</v>
      </c>
      <c r="F27" s="9">
        <v>45300</v>
      </c>
      <c r="G27" s="4">
        <v>2023</v>
      </c>
      <c r="H27" s="10">
        <v>176048</v>
      </c>
      <c r="I27" s="19">
        <v>176048</v>
      </c>
      <c r="J27" s="8">
        <v>0</v>
      </c>
      <c r="K27" s="2" t="s">
        <v>16</v>
      </c>
      <c r="L27" s="2" t="s">
        <v>17</v>
      </c>
      <c r="M27" s="2" t="s">
        <v>18</v>
      </c>
    </row>
    <row r="28" spans="1:13" x14ac:dyDescent="0.35">
      <c r="A28" s="2" t="s">
        <v>13</v>
      </c>
      <c r="B28" s="2" t="s">
        <v>19</v>
      </c>
      <c r="C28" s="2">
        <v>249901</v>
      </c>
      <c r="D28" s="18" t="s">
        <v>45</v>
      </c>
      <c r="E28" s="3">
        <v>45120</v>
      </c>
      <c r="F28" s="9">
        <v>45300</v>
      </c>
      <c r="G28" s="4">
        <v>2023</v>
      </c>
      <c r="H28" s="10">
        <v>46400</v>
      </c>
      <c r="I28" s="19">
        <v>46400</v>
      </c>
      <c r="J28" s="8">
        <v>0</v>
      </c>
      <c r="K28" s="2" t="s">
        <v>16</v>
      </c>
      <c r="L28" s="2" t="s">
        <v>17</v>
      </c>
      <c r="M28" s="2" t="s">
        <v>18</v>
      </c>
    </row>
    <row r="29" spans="1:13" x14ac:dyDescent="0.35">
      <c r="A29" s="2" t="s">
        <v>13</v>
      </c>
      <c r="B29" s="2" t="s">
        <v>23</v>
      </c>
      <c r="C29" s="2">
        <v>13544</v>
      </c>
      <c r="D29" s="18" t="s">
        <v>46</v>
      </c>
      <c r="E29" s="3">
        <v>45126</v>
      </c>
      <c r="F29" s="9">
        <v>45300</v>
      </c>
      <c r="G29" s="4">
        <v>2023</v>
      </c>
      <c r="H29" s="10">
        <v>161008</v>
      </c>
      <c r="I29" s="19">
        <v>143508</v>
      </c>
      <c r="J29" s="8">
        <v>17500</v>
      </c>
      <c r="K29" s="2" t="s">
        <v>16</v>
      </c>
      <c r="L29" s="2" t="s">
        <v>17</v>
      </c>
      <c r="M29" s="2" t="s">
        <v>18</v>
      </c>
    </row>
    <row r="30" spans="1:13" x14ac:dyDescent="0.35">
      <c r="A30" s="2" t="s">
        <v>13</v>
      </c>
      <c r="B30" s="2" t="s">
        <v>19</v>
      </c>
      <c r="C30" s="2">
        <v>249852</v>
      </c>
      <c r="D30" s="18" t="s">
        <v>47</v>
      </c>
      <c r="E30" s="3">
        <v>45119</v>
      </c>
      <c r="F30" s="9">
        <v>45300</v>
      </c>
      <c r="G30" s="4">
        <v>2023</v>
      </c>
      <c r="H30" s="10">
        <v>159060</v>
      </c>
      <c r="I30" s="19">
        <v>159060</v>
      </c>
      <c r="J30" s="8">
        <v>0</v>
      </c>
      <c r="K30" s="2" t="s">
        <v>16</v>
      </c>
      <c r="L30" s="2" t="s">
        <v>17</v>
      </c>
      <c r="M30" s="2" t="s">
        <v>18</v>
      </c>
    </row>
    <row r="31" spans="1:13" x14ac:dyDescent="0.35">
      <c r="A31" s="2" t="s">
        <v>13</v>
      </c>
      <c r="B31" s="2" t="s">
        <v>19</v>
      </c>
      <c r="C31" s="2">
        <v>250739</v>
      </c>
      <c r="D31" s="18" t="s">
        <v>48</v>
      </c>
      <c r="E31" s="3">
        <v>45123</v>
      </c>
      <c r="F31" s="9">
        <v>45300</v>
      </c>
      <c r="G31" s="4">
        <v>2023</v>
      </c>
      <c r="H31" s="10">
        <v>223665</v>
      </c>
      <c r="I31" s="19">
        <v>223665</v>
      </c>
      <c r="J31" s="8">
        <v>0</v>
      </c>
      <c r="K31" s="2" t="s">
        <v>16</v>
      </c>
      <c r="L31" s="2" t="s">
        <v>17</v>
      </c>
      <c r="M31" s="2" t="s">
        <v>18</v>
      </c>
    </row>
    <row r="32" spans="1:13" x14ac:dyDescent="0.35">
      <c r="A32" s="2" t="s">
        <v>13</v>
      </c>
      <c r="B32" s="2" t="s">
        <v>19</v>
      </c>
      <c r="C32" s="2">
        <v>253455</v>
      </c>
      <c r="D32" s="18" t="s">
        <v>49</v>
      </c>
      <c r="E32" s="3">
        <v>45133</v>
      </c>
      <c r="F32" s="9">
        <v>45300</v>
      </c>
      <c r="G32" s="4">
        <v>2023</v>
      </c>
      <c r="H32" s="10">
        <v>444909</v>
      </c>
      <c r="I32" s="19">
        <v>444909</v>
      </c>
      <c r="J32" s="8">
        <f>H32-I32</f>
        <v>0</v>
      </c>
      <c r="K32" s="2" t="s">
        <v>16</v>
      </c>
      <c r="L32" s="2" t="s">
        <v>17</v>
      </c>
      <c r="M32" s="2" t="s">
        <v>18</v>
      </c>
    </row>
    <row r="33" spans="1:13" x14ac:dyDescent="0.35">
      <c r="A33" s="2" t="s">
        <v>13</v>
      </c>
      <c r="B33" s="2" t="s">
        <v>19</v>
      </c>
      <c r="C33" s="2">
        <v>255095</v>
      </c>
      <c r="D33" s="18" t="s">
        <v>50</v>
      </c>
      <c r="E33" s="3">
        <v>45138</v>
      </c>
      <c r="F33" s="9">
        <v>45300</v>
      </c>
      <c r="G33" s="4">
        <v>2023</v>
      </c>
      <c r="H33" s="10">
        <v>103549</v>
      </c>
      <c r="I33" s="19">
        <v>103549</v>
      </c>
      <c r="J33" s="8">
        <v>0</v>
      </c>
      <c r="K33" s="2" t="s">
        <v>16</v>
      </c>
      <c r="L33" s="2" t="s">
        <v>17</v>
      </c>
      <c r="M33" s="2" t="s">
        <v>18</v>
      </c>
    </row>
    <row r="34" spans="1:13" x14ac:dyDescent="0.35">
      <c r="A34" s="2" t="s">
        <v>13</v>
      </c>
      <c r="B34" s="2" t="s">
        <v>23</v>
      </c>
      <c r="C34" s="2">
        <v>13417</v>
      </c>
      <c r="D34" s="23" t="s">
        <v>51</v>
      </c>
      <c r="E34" s="3">
        <v>45118</v>
      </c>
      <c r="F34" s="9">
        <v>45300</v>
      </c>
      <c r="G34" s="4">
        <v>2023</v>
      </c>
      <c r="H34" s="10">
        <v>34400</v>
      </c>
      <c r="I34" s="24">
        <v>34400</v>
      </c>
      <c r="J34" s="8">
        <f>H34-I34</f>
        <v>0</v>
      </c>
      <c r="K34" s="2" t="s">
        <v>16</v>
      </c>
      <c r="L34" s="2" t="s">
        <v>17</v>
      </c>
      <c r="M34" s="2" t="s">
        <v>18</v>
      </c>
    </row>
    <row r="35" spans="1:13" x14ac:dyDescent="0.35">
      <c r="A35" s="2" t="s">
        <v>13</v>
      </c>
      <c r="B35" s="2" t="s">
        <v>52</v>
      </c>
      <c r="C35" s="2">
        <v>9475</v>
      </c>
      <c r="D35" s="18" t="s">
        <v>53</v>
      </c>
      <c r="E35" s="3">
        <v>45136</v>
      </c>
      <c r="F35" s="9">
        <v>45300</v>
      </c>
      <c r="G35" s="4">
        <v>2023</v>
      </c>
      <c r="H35" s="10">
        <v>6086</v>
      </c>
      <c r="I35" s="19">
        <v>6086</v>
      </c>
      <c r="J35" s="8">
        <v>0</v>
      </c>
      <c r="K35" s="2" t="s">
        <v>16</v>
      </c>
      <c r="L35" s="2" t="s">
        <v>17</v>
      </c>
      <c r="M35" s="2" t="s">
        <v>18</v>
      </c>
    </row>
    <row r="36" spans="1:13" x14ac:dyDescent="0.35">
      <c r="A36" s="2" t="s">
        <v>13</v>
      </c>
      <c r="B36" s="2" t="s">
        <v>19</v>
      </c>
      <c r="C36" s="2">
        <v>258935</v>
      </c>
      <c r="D36" s="18" t="s">
        <v>54</v>
      </c>
      <c r="E36" s="3">
        <v>45154</v>
      </c>
      <c r="F36" s="9">
        <v>45300</v>
      </c>
      <c r="G36" s="4">
        <v>2023</v>
      </c>
      <c r="H36" s="10">
        <v>251278</v>
      </c>
      <c r="I36" s="19">
        <v>251278</v>
      </c>
      <c r="J36" s="8">
        <v>0</v>
      </c>
      <c r="K36" s="2" t="s">
        <v>16</v>
      </c>
      <c r="L36" s="2" t="s">
        <v>17</v>
      </c>
      <c r="M36" s="2" t="s">
        <v>18</v>
      </c>
    </row>
    <row r="37" spans="1:13" x14ac:dyDescent="0.35">
      <c r="A37" s="2" t="s">
        <v>13</v>
      </c>
      <c r="B37" s="2" t="s">
        <v>34</v>
      </c>
      <c r="C37" s="2">
        <v>84237</v>
      </c>
      <c r="D37" s="18" t="s">
        <v>55</v>
      </c>
      <c r="E37" s="3">
        <v>45150</v>
      </c>
      <c r="F37" s="9">
        <v>45300</v>
      </c>
      <c r="G37" s="4">
        <v>2023</v>
      </c>
      <c r="H37" s="10">
        <v>46400</v>
      </c>
      <c r="I37" s="19">
        <v>46400</v>
      </c>
      <c r="J37" s="8">
        <v>0</v>
      </c>
      <c r="K37" s="2" t="s">
        <v>16</v>
      </c>
      <c r="L37" s="2" t="s">
        <v>17</v>
      </c>
      <c r="M37" s="2" t="s">
        <v>18</v>
      </c>
    </row>
    <row r="38" spans="1:13" x14ac:dyDescent="0.35">
      <c r="A38" s="2" t="s">
        <v>13</v>
      </c>
      <c r="B38" s="2" t="s">
        <v>34</v>
      </c>
      <c r="C38" s="2">
        <v>84273</v>
      </c>
      <c r="D38" s="18" t="s">
        <v>56</v>
      </c>
      <c r="E38" s="3">
        <v>45150</v>
      </c>
      <c r="F38" s="9">
        <v>45300</v>
      </c>
      <c r="G38" s="4">
        <v>2023</v>
      </c>
      <c r="H38" s="10">
        <v>21600</v>
      </c>
      <c r="I38" s="19">
        <v>21600</v>
      </c>
      <c r="J38" s="8">
        <v>0</v>
      </c>
      <c r="K38" s="2" t="s">
        <v>16</v>
      </c>
      <c r="L38" s="2" t="s">
        <v>17</v>
      </c>
      <c r="M38" s="2" t="s">
        <v>18</v>
      </c>
    </row>
    <row r="39" spans="1:13" x14ac:dyDescent="0.35">
      <c r="A39" s="2" t="s">
        <v>13</v>
      </c>
      <c r="B39" s="2" t="s">
        <v>19</v>
      </c>
      <c r="C39" s="2">
        <v>264576</v>
      </c>
      <c r="D39" s="18" t="s">
        <v>57</v>
      </c>
      <c r="E39" s="3">
        <v>45180</v>
      </c>
      <c r="F39" s="9">
        <v>45301</v>
      </c>
      <c r="G39" s="4">
        <v>2023</v>
      </c>
      <c r="H39" s="10">
        <v>183533</v>
      </c>
      <c r="I39" s="19">
        <v>183533</v>
      </c>
      <c r="J39" s="8">
        <v>0</v>
      </c>
      <c r="K39" s="2" t="s">
        <v>16</v>
      </c>
      <c r="L39" s="2" t="s">
        <v>17</v>
      </c>
      <c r="M39" s="2" t="s">
        <v>18</v>
      </c>
    </row>
    <row r="40" spans="1:13" x14ac:dyDescent="0.35">
      <c r="A40" s="2" t="s">
        <v>13</v>
      </c>
      <c r="B40" s="2" t="s">
        <v>19</v>
      </c>
      <c r="C40" s="2">
        <v>266036</v>
      </c>
      <c r="D40" s="18" t="s">
        <v>58</v>
      </c>
      <c r="E40" s="3">
        <v>45187</v>
      </c>
      <c r="F40" s="9">
        <v>45301</v>
      </c>
      <c r="G40" s="4">
        <v>2023</v>
      </c>
      <c r="H40" s="10">
        <v>18272</v>
      </c>
      <c r="I40" s="19">
        <v>18272</v>
      </c>
      <c r="J40" s="8">
        <v>0</v>
      </c>
      <c r="K40" s="2" t="s">
        <v>16</v>
      </c>
      <c r="L40" s="2" t="s">
        <v>17</v>
      </c>
      <c r="M40" s="2" t="s">
        <v>18</v>
      </c>
    </row>
    <row r="41" spans="1:13" x14ac:dyDescent="0.35">
      <c r="A41" s="2" t="s">
        <v>13</v>
      </c>
      <c r="B41" s="2" t="s">
        <v>19</v>
      </c>
      <c r="C41" s="2">
        <v>265437</v>
      </c>
      <c r="D41" s="18" t="s">
        <v>59</v>
      </c>
      <c r="E41" s="3">
        <v>45183</v>
      </c>
      <c r="F41" s="9">
        <v>45301</v>
      </c>
      <c r="G41" s="4">
        <v>2023</v>
      </c>
      <c r="H41" s="10">
        <v>12172</v>
      </c>
      <c r="I41" s="19">
        <v>12172</v>
      </c>
      <c r="J41" s="8">
        <v>0</v>
      </c>
      <c r="K41" s="2" t="s">
        <v>16</v>
      </c>
      <c r="L41" s="2" t="s">
        <v>17</v>
      </c>
      <c r="M41" s="2" t="s">
        <v>18</v>
      </c>
    </row>
    <row r="42" spans="1:13" x14ac:dyDescent="0.35">
      <c r="A42" s="2" t="s">
        <v>13</v>
      </c>
      <c r="B42" s="2" t="s">
        <v>19</v>
      </c>
      <c r="C42" s="2">
        <v>266497</v>
      </c>
      <c r="D42" s="18" t="s">
        <v>60</v>
      </c>
      <c r="E42" s="3">
        <v>45189</v>
      </c>
      <c r="F42" s="9">
        <v>45301</v>
      </c>
      <c r="G42" s="4">
        <v>2023</v>
      </c>
      <c r="H42" s="10">
        <v>46400</v>
      </c>
      <c r="I42" s="19">
        <v>46400</v>
      </c>
      <c r="J42" s="8">
        <v>0</v>
      </c>
      <c r="K42" s="2" t="s">
        <v>16</v>
      </c>
      <c r="L42" s="2" t="s">
        <v>17</v>
      </c>
      <c r="M42" s="2" t="s">
        <v>18</v>
      </c>
    </row>
    <row r="43" spans="1:13" x14ac:dyDescent="0.35">
      <c r="A43" s="2" t="s">
        <v>13</v>
      </c>
      <c r="B43" s="2" t="s">
        <v>19</v>
      </c>
      <c r="C43" s="2">
        <v>277617</v>
      </c>
      <c r="D43" s="18" t="s">
        <v>61</v>
      </c>
      <c r="E43" s="3">
        <v>45244</v>
      </c>
      <c r="F43" s="9">
        <v>45301</v>
      </c>
      <c r="G43" s="4">
        <v>2023</v>
      </c>
      <c r="H43" s="10">
        <v>31700</v>
      </c>
      <c r="I43" s="19">
        <v>31700</v>
      </c>
      <c r="J43" s="8">
        <v>0</v>
      </c>
      <c r="K43" s="2" t="s">
        <v>16</v>
      </c>
      <c r="L43" s="2" t="s">
        <v>17</v>
      </c>
      <c r="M43" s="2" t="s">
        <v>18</v>
      </c>
    </row>
    <row r="44" spans="1:13" x14ac:dyDescent="0.35">
      <c r="A44" s="2" t="s">
        <v>13</v>
      </c>
      <c r="B44" s="2" t="s">
        <v>19</v>
      </c>
      <c r="C44" s="2">
        <v>277619</v>
      </c>
      <c r="D44" s="18" t="s">
        <v>62</v>
      </c>
      <c r="E44" s="3">
        <v>45244</v>
      </c>
      <c r="F44" s="9">
        <v>45301</v>
      </c>
      <c r="G44" s="4">
        <v>2023</v>
      </c>
      <c r="H44" s="10">
        <v>31700</v>
      </c>
      <c r="I44" s="19">
        <v>31700</v>
      </c>
      <c r="J44" s="8">
        <v>0</v>
      </c>
      <c r="K44" s="2" t="s">
        <v>16</v>
      </c>
      <c r="L44" s="2" t="s">
        <v>17</v>
      </c>
      <c r="M44" s="2" t="s">
        <v>18</v>
      </c>
    </row>
    <row r="45" spans="1:13" x14ac:dyDescent="0.35">
      <c r="A45" s="2" t="s">
        <v>13</v>
      </c>
      <c r="B45" s="2" t="s">
        <v>19</v>
      </c>
      <c r="C45" s="2">
        <v>275536</v>
      </c>
      <c r="D45" s="18" t="s">
        <v>63</v>
      </c>
      <c r="E45" s="3">
        <v>45231</v>
      </c>
      <c r="F45" s="9">
        <v>45301</v>
      </c>
      <c r="G45" s="4">
        <v>2023</v>
      </c>
      <c r="H45" s="10">
        <v>42300</v>
      </c>
      <c r="I45" s="19">
        <v>30000</v>
      </c>
      <c r="J45" s="8">
        <v>12300</v>
      </c>
      <c r="K45" s="2" t="s">
        <v>16</v>
      </c>
      <c r="L45" s="2" t="s">
        <v>17</v>
      </c>
      <c r="M45" s="2" t="s">
        <v>18</v>
      </c>
    </row>
    <row r="46" spans="1:13" x14ac:dyDescent="0.35">
      <c r="A46" s="2" t="s">
        <v>13</v>
      </c>
      <c r="B46" s="2" t="s">
        <v>19</v>
      </c>
      <c r="C46" s="2">
        <v>276328</v>
      </c>
      <c r="D46" s="18" t="s">
        <v>64</v>
      </c>
      <c r="E46" s="3">
        <v>45236</v>
      </c>
      <c r="F46" s="9">
        <v>45301</v>
      </c>
      <c r="G46" s="4">
        <v>2023</v>
      </c>
      <c r="H46" s="10">
        <v>133245</v>
      </c>
      <c r="I46" s="19">
        <v>133245</v>
      </c>
      <c r="J46" s="8">
        <v>0</v>
      </c>
      <c r="K46" s="2" t="s">
        <v>16</v>
      </c>
      <c r="L46" s="2" t="s">
        <v>17</v>
      </c>
      <c r="M46" s="2" t="s">
        <v>18</v>
      </c>
    </row>
    <row r="47" spans="1:13" x14ac:dyDescent="0.35">
      <c r="A47" s="2" t="s">
        <v>13</v>
      </c>
      <c r="B47" s="2" t="s">
        <v>19</v>
      </c>
      <c r="C47" s="2">
        <v>280540</v>
      </c>
      <c r="D47" s="18" t="s">
        <v>65</v>
      </c>
      <c r="E47" s="3">
        <v>45257</v>
      </c>
      <c r="F47" s="9">
        <v>45301</v>
      </c>
      <c r="G47" s="4">
        <v>2023</v>
      </c>
      <c r="H47" s="10">
        <v>46400</v>
      </c>
      <c r="I47" s="19">
        <v>42300</v>
      </c>
      <c r="J47" s="8">
        <v>4100</v>
      </c>
      <c r="K47" s="2" t="s">
        <v>16</v>
      </c>
      <c r="L47" s="2" t="s">
        <v>17</v>
      </c>
      <c r="M47" s="2" t="s">
        <v>18</v>
      </c>
    </row>
    <row r="48" spans="1:13" x14ac:dyDescent="0.35">
      <c r="A48" s="2" t="s">
        <v>13</v>
      </c>
      <c r="B48" s="2" t="s">
        <v>23</v>
      </c>
      <c r="C48" s="2">
        <v>15346</v>
      </c>
      <c r="D48" s="18" t="s">
        <v>66</v>
      </c>
      <c r="E48" s="3">
        <v>45249</v>
      </c>
      <c r="F48" s="9">
        <v>45301</v>
      </c>
      <c r="G48" s="4">
        <v>2023</v>
      </c>
      <c r="H48" s="10">
        <v>161239</v>
      </c>
      <c r="I48" s="19">
        <v>161239</v>
      </c>
      <c r="J48" s="8">
        <v>0</v>
      </c>
      <c r="K48" s="2" t="s">
        <v>16</v>
      </c>
      <c r="L48" s="2" t="s">
        <v>17</v>
      </c>
      <c r="M48" s="2" t="s">
        <v>18</v>
      </c>
    </row>
    <row r="49" spans="1:13" x14ac:dyDescent="0.35">
      <c r="A49" s="2" t="s">
        <v>13</v>
      </c>
      <c r="B49" s="2" t="s">
        <v>14</v>
      </c>
      <c r="C49" s="2">
        <v>55249</v>
      </c>
      <c r="D49" s="18" t="s">
        <v>67</v>
      </c>
      <c r="E49" s="3">
        <v>45260</v>
      </c>
      <c r="F49" s="9">
        <v>45301</v>
      </c>
      <c r="G49" s="4">
        <v>2023</v>
      </c>
      <c r="H49" s="10">
        <v>99532</v>
      </c>
      <c r="I49" s="19">
        <v>99532</v>
      </c>
      <c r="J49" s="8">
        <v>0</v>
      </c>
      <c r="K49" s="2" t="s">
        <v>16</v>
      </c>
      <c r="L49" s="2" t="s">
        <v>17</v>
      </c>
      <c r="M49" s="2" t="s">
        <v>18</v>
      </c>
    </row>
    <row r="50" spans="1:13" x14ac:dyDescent="0.35">
      <c r="A50" s="2" t="s">
        <v>13</v>
      </c>
      <c r="B50" s="2" t="s">
        <v>34</v>
      </c>
      <c r="C50" s="2">
        <v>90670</v>
      </c>
      <c r="D50" s="18" t="s">
        <v>68</v>
      </c>
      <c r="E50" s="3">
        <v>45237</v>
      </c>
      <c r="F50" s="9">
        <v>45301</v>
      </c>
      <c r="G50" s="4">
        <v>2023</v>
      </c>
      <c r="H50" s="10">
        <v>48688</v>
      </c>
      <c r="I50" s="19">
        <v>48688</v>
      </c>
      <c r="J50" s="8">
        <v>0</v>
      </c>
      <c r="K50" s="2" t="s">
        <v>16</v>
      </c>
      <c r="L50" s="2" t="s">
        <v>17</v>
      </c>
      <c r="M50" s="2" t="s">
        <v>18</v>
      </c>
    </row>
    <row r="51" spans="1:13" x14ac:dyDescent="0.35">
      <c r="A51" s="2" t="s">
        <v>13</v>
      </c>
      <c r="B51" s="2" t="s">
        <v>34</v>
      </c>
      <c r="C51" s="2">
        <v>90596</v>
      </c>
      <c r="D51" s="18" t="s">
        <v>69</v>
      </c>
      <c r="E51" s="3">
        <v>45235</v>
      </c>
      <c r="F51" s="9">
        <v>45301</v>
      </c>
      <c r="G51" s="4">
        <v>2023</v>
      </c>
      <c r="H51" s="10">
        <v>91750</v>
      </c>
      <c r="I51" s="19">
        <v>91750</v>
      </c>
      <c r="J51" s="8">
        <v>0</v>
      </c>
      <c r="K51" s="2" t="s">
        <v>16</v>
      </c>
      <c r="L51" s="2" t="s">
        <v>17</v>
      </c>
      <c r="M51" s="2" t="s">
        <v>18</v>
      </c>
    </row>
    <row r="52" spans="1:13" x14ac:dyDescent="0.35">
      <c r="A52" s="2" t="s">
        <v>13</v>
      </c>
      <c r="B52" s="2" t="s">
        <v>19</v>
      </c>
      <c r="C52" s="2">
        <v>281051</v>
      </c>
      <c r="D52" s="18" t="s">
        <v>70</v>
      </c>
      <c r="E52" s="3">
        <v>45258</v>
      </c>
      <c r="F52" s="9">
        <v>45301</v>
      </c>
      <c r="G52" s="4">
        <v>2023</v>
      </c>
      <c r="H52" s="10">
        <v>6086</v>
      </c>
      <c r="I52" s="19">
        <v>6086</v>
      </c>
      <c r="J52" s="8">
        <v>0</v>
      </c>
      <c r="K52" s="2" t="s">
        <v>16</v>
      </c>
      <c r="L52" s="2" t="s">
        <v>17</v>
      </c>
      <c r="M52" s="2" t="s">
        <v>18</v>
      </c>
    </row>
    <row r="53" spans="1:13" x14ac:dyDescent="0.35">
      <c r="A53" s="2" t="s">
        <v>13</v>
      </c>
      <c r="B53" s="2" t="s">
        <v>19</v>
      </c>
      <c r="C53" s="2">
        <v>284457</v>
      </c>
      <c r="D53" s="18" t="s">
        <v>71</v>
      </c>
      <c r="E53" s="3">
        <v>45278</v>
      </c>
      <c r="F53" s="9">
        <v>45306</v>
      </c>
      <c r="G53" s="4">
        <v>2023</v>
      </c>
      <c r="H53" s="10">
        <v>93340</v>
      </c>
      <c r="I53" s="19">
        <v>93340</v>
      </c>
      <c r="J53" s="8">
        <f>H53-I53</f>
        <v>0</v>
      </c>
      <c r="K53" s="2" t="s">
        <v>16</v>
      </c>
      <c r="L53" s="2" t="s">
        <v>17</v>
      </c>
      <c r="M53" s="2" t="s">
        <v>18</v>
      </c>
    </row>
    <row r="54" spans="1:13" x14ac:dyDescent="0.35">
      <c r="A54" s="2" t="s">
        <v>13</v>
      </c>
      <c r="B54" s="2" t="s">
        <v>72</v>
      </c>
      <c r="C54" s="2">
        <v>119789</v>
      </c>
      <c r="D54" s="18" t="s">
        <v>73</v>
      </c>
      <c r="E54" s="3">
        <v>45288</v>
      </c>
      <c r="F54" s="9">
        <v>45306</v>
      </c>
      <c r="G54" s="4">
        <v>2023</v>
      </c>
      <c r="H54" s="10">
        <v>356540</v>
      </c>
      <c r="I54" s="19">
        <v>356540</v>
      </c>
      <c r="J54" s="8">
        <f>H54-I54</f>
        <v>0</v>
      </c>
      <c r="K54" s="2" t="s">
        <v>16</v>
      </c>
      <c r="L54" s="2" t="s">
        <v>17</v>
      </c>
      <c r="M54" s="2" t="s">
        <v>18</v>
      </c>
    </row>
    <row r="55" spans="1:13" x14ac:dyDescent="0.35">
      <c r="A55" s="2" t="s">
        <v>13</v>
      </c>
      <c r="B55" s="2" t="s">
        <v>19</v>
      </c>
      <c r="C55" s="2">
        <v>281697</v>
      </c>
      <c r="D55" s="18" t="s">
        <v>74</v>
      </c>
      <c r="E55" s="3">
        <v>45261</v>
      </c>
      <c r="F55" s="9">
        <v>45306</v>
      </c>
      <c r="G55" s="4">
        <v>2023</v>
      </c>
      <c r="H55" s="10">
        <v>42300</v>
      </c>
      <c r="I55" s="19">
        <v>30000</v>
      </c>
      <c r="J55" s="8">
        <v>12300</v>
      </c>
      <c r="K55" s="2" t="s">
        <v>16</v>
      </c>
      <c r="L55" s="2" t="s">
        <v>17</v>
      </c>
      <c r="M55" s="2" t="s">
        <v>18</v>
      </c>
    </row>
    <row r="56" spans="1:13" x14ac:dyDescent="0.35">
      <c r="A56" s="2" t="s">
        <v>13</v>
      </c>
      <c r="B56" s="2" t="s">
        <v>19</v>
      </c>
      <c r="C56" s="2">
        <v>283534</v>
      </c>
      <c r="D56" s="18" t="s">
        <v>75</v>
      </c>
      <c r="E56" s="3">
        <v>45273</v>
      </c>
      <c r="F56" s="9">
        <v>45306</v>
      </c>
      <c r="G56" s="4">
        <v>2023</v>
      </c>
      <c r="H56" s="10">
        <v>42300</v>
      </c>
      <c r="I56" s="19">
        <v>42300</v>
      </c>
      <c r="J56" s="8">
        <v>0</v>
      </c>
      <c r="K56" s="2" t="s">
        <v>16</v>
      </c>
      <c r="L56" s="2" t="s">
        <v>17</v>
      </c>
      <c r="M56" s="2" t="s">
        <v>18</v>
      </c>
    </row>
    <row r="57" spans="1:13" x14ac:dyDescent="0.35">
      <c r="A57" s="2" t="s">
        <v>13</v>
      </c>
      <c r="B57" s="2" t="s">
        <v>19</v>
      </c>
      <c r="C57" s="2">
        <v>285625</v>
      </c>
      <c r="D57" s="18" t="s">
        <v>76</v>
      </c>
      <c r="E57" s="3">
        <v>45286</v>
      </c>
      <c r="F57" s="9">
        <v>45306</v>
      </c>
      <c r="G57" s="4">
        <v>2023</v>
      </c>
      <c r="H57" s="10">
        <v>65000</v>
      </c>
      <c r="I57" s="19">
        <v>65000</v>
      </c>
      <c r="J57" s="8">
        <v>0</v>
      </c>
      <c r="K57" s="2" t="s">
        <v>16</v>
      </c>
      <c r="L57" s="2" t="s">
        <v>17</v>
      </c>
      <c r="M57" s="2" t="s">
        <v>18</v>
      </c>
    </row>
    <row r="58" spans="1:13" x14ac:dyDescent="0.35">
      <c r="A58" s="2" t="s">
        <v>13</v>
      </c>
      <c r="B58" s="2" t="s">
        <v>19</v>
      </c>
      <c r="C58" s="2">
        <v>285626</v>
      </c>
      <c r="D58" s="18" t="s">
        <v>77</v>
      </c>
      <c r="E58" s="3">
        <v>45286</v>
      </c>
      <c r="F58" s="9">
        <v>45306</v>
      </c>
      <c r="G58" s="4">
        <v>2023</v>
      </c>
      <c r="H58" s="10">
        <v>46312</v>
      </c>
      <c r="I58" s="19">
        <v>46312</v>
      </c>
      <c r="J58" s="8">
        <v>0</v>
      </c>
      <c r="K58" s="2" t="s">
        <v>16</v>
      </c>
      <c r="L58" s="2" t="s">
        <v>17</v>
      </c>
      <c r="M58" s="2" t="s">
        <v>18</v>
      </c>
    </row>
    <row r="59" spans="1:13" x14ac:dyDescent="0.35">
      <c r="A59" s="2" t="s">
        <v>13</v>
      </c>
      <c r="B59" s="2" t="s">
        <v>19</v>
      </c>
      <c r="C59" s="2">
        <v>285633</v>
      </c>
      <c r="D59" s="18" t="s">
        <v>78</v>
      </c>
      <c r="E59" s="3">
        <v>45286</v>
      </c>
      <c r="F59" s="9">
        <v>45306</v>
      </c>
      <c r="G59" s="4">
        <v>2023</v>
      </c>
      <c r="H59" s="10">
        <v>113988</v>
      </c>
      <c r="I59" s="19">
        <v>113988</v>
      </c>
      <c r="J59" s="8">
        <v>0</v>
      </c>
      <c r="K59" s="2" t="s">
        <v>16</v>
      </c>
      <c r="L59" s="2" t="s">
        <v>17</v>
      </c>
      <c r="M59" s="2" t="s">
        <v>18</v>
      </c>
    </row>
    <row r="60" spans="1:13" x14ac:dyDescent="0.35">
      <c r="A60" s="2" t="s">
        <v>13</v>
      </c>
      <c r="B60" s="2" t="s">
        <v>19</v>
      </c>
      <c r="C60" s="2">
        <v>285972</v>
      </c>
      <c r="D60" s="18" t="s">
        <v>79</v>
      </c>
      <c r="E60" s="3">
        <v>45288</v>
      </c>
      <c r="F60" s="9">
        <v>45306</v>
      </c>
      <c r="G60" s="4">
        <v>2023</v>
      </c>
      <c r="H60" s="10">
        <v>42300</v>
      </c>
      <c r="I60" s="19">
        <v>46400</v>
      </c>
      <c r="J60" s="8">
        <v>-4100</v>
      </c>
      <c r="K60" s="2" t="s">
        <v>16</v>
      </c>
      <c r="L60" s="2" t="s">
        <v>17</v>
      </c>
      <c r="M60" s="2" t="s">
        <v>18</v>
      </c>
    </row>
    <row r="61" spans="1:13" x14ac:dyDescent="0.35">
      <c r="A61" s="2" t="s">
        <v>13</v>
      </c>
      <c r="B61" s="2" t="s">
        <v>19</v>
      </c>
      <c r="C61" s="2">
        <v>285601</v>
      </c>
      <c r="D61" s="18" t="s">
        <v>80</v>
      </c>
      <c r="E61" s="3">
        <v>45286</v>
      </c>
      <c r="F61" s="9">
        <v>45306</v>
      </c>
      <c r="G61" s="4">
        <v>2023</v>
      </c>
      <c r="H61" s="10">
        <v>128800</v>
      </c>
      <c r="I61" s="19">
        <v>128800</v>
      </c>
      <c r="J61" s="8">
        <v>0</v>
      </c>
      <c r="K61" s="2" t="s">
        <v>16</v>
      </c>
      <c r="L61" s="2" t="s">
        <v>17</v>
      </c>
      <c r="M61" s="2" t="s">
        <v>18</v>
      </c>
    </row>
    <row r="62" spans="1:13" x14ac:dyDescent="0.35">
      <c r="A62" s="2" t="s">
        <v>13</v>
      </c>
      <c r="B62" s="2" t="s">
        <v>19</v>
      </c>
      <c r="C62" s="2">
        <v>270185</v>
      </c>
      <c r="D62" s="18" t="s">
        <v>81</v>
      </c>
      <c r="E62" s="3">
        <v>45204</v>
      </c>
      <c r="F62" s="9">
        <v>45302</v>
      </c>
      <c r="G62" s="4">
        <v>2023</v>
      </c>
      <c r="H62" s="10">
        <v>137500</v>
      </c>
      <c r="I62" s="19">
        <v>137500</v>
      </c>
      <c r="J62" s="8">
        <v>0</v>
      </c>
      <c r="K62" s="2" t="s">
        <v>16</v>
      </c>
      <c r="L62" s="2" t="s">
        <v>17</v>
      </c>
      <c r="M62" s="2" t="s">
        <v>18</v>
      </c>
    </row>
    <row r="63" spans="1:13" x14ac:dyDescent="0.35">
      <c r="A63" s="2" t="s">
        <v>13</v>
      </c>
      <c r="B63" s="2" t="s">
        <v>19</v>
      </c>
      <c r="C63" s="2">
        <v>273905</v>
      </c>
      <c r="D63" s="18" t="s">
        <v>82</v>
      </c>
      <c r="E63" s="3">
        <v>45223</v>
      </c>
      <c r="F63" s="9">
        <v>45302</v>
      </c>
      <c r="G63" s="4">
        <v>2023</v>
      </c>
      <c r="H63" s="10">
        <v>393421</v>
      </c>
      <c r="I63" s="19">
        <v>393421</v>
      </c>
      <c r="J63" s="8">
        <v>0</v>
      </c>
      <c r="K63" s="2" t="s">
        <v>16</v>
      </c>
      <c r="L63" s="2" t="s">
        <v>17</v>
      </c>
      <c r="M63" s="2" t="s">
        <v>18</v>
      </c>
    </row>
    <row r="64" spans="1:13" x14ac:dyDescent="0.35">
      <c r="A64" s="2" t="s">
        <v>13</v>
      </c>
      <c r="B64" s="2" t="s">
        <v>23</v>
      </c>
      <c r="C64" s="2">
        <v>15118</v>
      </c>
      <c r="D64" s="18" t="s">
        <v>83</v>
      </c>
      <c r="E64" s="3">
        <v>45226</v>
      </c>
      <c r="F64" s="9">
        <v>45302</v>
      </c>
      <c r="G64" s="4">
        <v>2023</v>
      </c>
      <c r="H64" s="10">
        <v>478642</v>
      </c>
      <c r="I64" s="19">
        <v>478642</v>
      </c>
      <c r="J64" s="8">
        <v>0</v>
      </c>
      <c r="K64" s="2" t="s">
        <v>16</v>
      </c>
      <c r="L64" s="2" t="s">
        <v>17</v>
      </c>
      <c r="M64" s="2" t="s">
        <v>18</v>
      </c>
    </row>
    <row r="65" spans="1:13" x14ac:dyDescent="0.35">
      <c r="A65" s="2" t="s">
        <v>13</v>
      </c>
      <c r="B65" s="2" t="s">
        <v>34</v>
      </c>
      <c r="C65" s="2">
        <v>89076</v>
      </c>
      <c r="D65" s="18" t="s">
        <v>84</v>
      </c>
      <c r="E65" s="3">
        <v>45216</v>
      </c>
      <c r="F65" s="9">
        <v>45302</v>
      </c>
      <c r="G65" s="4">
        <v>2023</v>
      </c>
      <c r="H65" s="10">
        <v>12172</v>
      </c>
      <c r="I65" s="19">
        <v>12172</v>
      </c>
      <c r="J65" s="8">
        <v>0</v>
      </c>
      <c r="K65" s="2" t="s">
        <v>16</v>
      </c>
      <c r="L65" s="2" t="s">
        <v>17</v>
      </c>
      <c r="M65" s="2" t="s">
        <v>18</v>
      </c>
    </row>
    <row r="66" spans="1:13" x14ac:dyDescent="0.35">
      <c r="A66" s="2" t="s">
        <v>13</v>
      </c>
      <c r="B66" s="2" t="s">
        <v>19</v>
      </c>
      <c r="C66" s="2">
        <v>275382</v>
      </c>
      <c r="D66" s="18" t="s">
        <v>85</v>
      </c>
      <c r="E66" s="3">
        <v>45230</v>
      </c>
      <c r="F66" s="9">
        <v>45302</v>
      </c>
      <c r="G66" s="4">
        <v>2023</v>
      </c>
      <c r="H66" s="10">
        <v>93246</v>
      </c>
      <c r="I66" s="19">
        <v>93246</v>
      </c>
      <c r="J66" s="8">
        <v>0</v>
      </c>
      <c r="K66" s="2" t="s">
        <v>16</v>
      </c>
      <c r="L66" s="2" t="s">
        <v>17</v>
      </c>
      <c r="M66" s="2" t="s">
        <v>18</v>
      </c>
    </row>
    <row r="67" spans="1:13" x14ac:dyDescent="0.35">
      <c r="A67" s="2" t="s">
        <v>13</v>
      </c>
      <c r="B67" s="2" t="s">
        <v>19</v>
      </c>
      <c r="C67" s="2">
        <v>259171</v>
      </c>
      <c r="D67" s="18" t="s">
        <v>86</v>
      </c>
      <c r="E67" s="3">
        <v>45155</v>
      </c>
      <c r="F67" s="9">
        <v>45302</v>
      </c>
      <c r="G67" s="4">
        <v>2023</v>
      </c>
      <c r="H67" s="10">
        <v>42300</v>
      </c>
      <c r="I67" s="19">
        <v>42300</v>
      </c>
      <c r="J67" s="8">
        <v>0</v>
      </c>
      <c r="K67" s="2" t="s">
        <v>16</v>
      </c>
      <c r="L67" s="2" t="s">
        <v>17</v>
      </c>
      <c r="M67" s="2" t="s">
        <v>18</v>
      </c>
    </row>
    <row r="68" spans="1:13" x14ac:dyDescent="0.35">
      <c r="A68" s="2" t="s">
        <v>13</v>
      </c>
      <c r="B68" s="2" t="s">
        <v>19</v>
      </c>
      <c r="C68" s="2">
        <v>261203</v>
      </c>
      <c r="D68" s="18" t="s">
        <v>87</v>
      </c>
      <c r="E68" s="3">
        <v>45164</v>
      </c>
      <c r="F68" s="9">
        <v>45302</v>
      </c>
      <c r="G68" s="4">
        <v>2023</v>
      </c>
      <c r="H68" s="10">
        <v>214037</v>
      </c>
      <c r="I68" s="19">
        <v>214037</v>
      </c>
      <c r="J68" s="8">
        <v>0</v>
      </c>
      <c r="K68" s="2" t="s">
        <v>16</v>
      </c>
      <c r="L68" s="2" t="s">
        <v>17</v>
      </c>
      <c r="M68" s="2" t="s">
        <v>18</v>
      </c>
    </row>
    <row r="69" spans="1:13" x14ac:dyDescent="0.35">
      <c r="A69" s="2" t="s">
        <v>13</v>
      </c>
      <c r="B69" s="2" t="s">
        <v>19</v>
      </c>
      <c r="C69" s="2">
        <v>262425</v>
      </c>
      <c r="D69" s="18" t="s">
        <v>88</v>
      </c>
      <c r="E69" s="3">
        <v>45169</v>
      </c>
      <c r="F69" s="9">
        <v>45302</v>
      </c>
      <c r="G69" s="4">
        <v>2023</v>
      </c>
      <c r="H69" s="10">
        <v>714207</v>
      </c>
      <c r="I69" s="19">
        <v>714207</v>
      </c>
      <c r="J69" s="8">
        <f>H69-I69</f>
        <v>0</v>
      </c>
      <c r="K69" s="2" t="s">
        <v>16</v>
      </c>
      <c r="L69" s="2" t="s">
        <v>17</v>
      </c>
      <c r="M69" s="2" t="s">
        <v>18</v>
      </c>
    </row>
    <row r="70" spans="1:13" x14ac:dyDescent="0.35">
      <c r="A70" s="2" t="s">
        <v>13</v>
      </c>
      <c r="B70" s="2" t="s">
        <v>34</v>
      </c>
      <c r="C70" s="2">
        <v>85180</v>
      </c>
      <c r="D70" s="18" t="s">
        <v>89</v>
      </c>
      <c r="E70" s="3">
        <v>45163</v>
      </c>
      <c r="F70" s="9">
        <v>45302</v>
      </c>
      <c r="G70" s="4">
        <v>2023</v>
      </c>
      <c r="H70" s="10">
        <v>428183</v>
      </c>
      <c r="I70" s="19">
        <v>428183</v>
      </c>
      <c r="J70" s="8">
        <v>0</v>
      </c>
      <c r="K70" s="2" t="s">
        <v>16</v>
      </c>
      <c r="L70" s="2" t="s">
        <v>17</v>
      </c>
      <c r="M70" s="2" t="s">
        <v>18</v>
      </c>
    </row>
    <row r="71" spans="1:13" x14ac:dyDescent="0.35">
      <c r="A71" s="2" t="s">
        <v>13</v>
      </c>
      <c r="B71" s="2" t="s">
        <v>23</v>
      </c>
      <c r="C71" s="2">
        <v>14050</v>
      </c>
      <c r="D71" s="18" t="s">
        <v>90</v>
      </c>
      <c r="E71" s="3">
        <v>45160</v>
      </c>
      <c r="F71" s="9">
        <v>45302</v>
      </c>
      <c r="G71" s="4">
        <v>2023</v>
      </c>
      <c r="H71" s="10">
        <v>126030</v>
      </c>
      <c r="I71" s="19">
        <v>126030</v>
      </c>
      <c r="J71" s="8">
        <f>H71-I71</f>
        <v>0</v>
      </c>
      <c r="K71" s="2" t="s">
        <v>16</v>
      </c>
      <c r="L71" s="2" t="s">
        <v>17</v>
      </c>
      <c r="M71" s="2" t="s">
        <v>18</v>
      </c>
    </row>
    <row r="72" spans="1:13" x14ac:dyDescent="0.35">
      <c r="A72" s="2" t="s">
        <v>13</v>
      </c>
      <c r="B72" s="2" t="s">
        <v>19</v>
      </c>
      <c r="C72" s="2">
        <v>289098</v>
      </c>
      <c r="D72" s="18" t="s">
        <v>91</v>
      </c>
      <c r="E72" s="11">
        <v>45309</v>
      </c>
      <c r="F72" s="12">
        <v>45336</v>
      </c>
      <c r="G72" s="4">
        <v>2024</v>
      </c>
      <c r="H72" s="7">
        <v>52000</v>
      </c>
      <c r="I72" s="19">
        <v>52000</v>
      </c>
      <c r="J72" s="8">
        <v>0</v>
      </c>
      <c r="K72" s="2" t="s">
        <v>16</v>
      </c>
      <c r="L72" s="2" t="s">
        <v>17</v>
      </c>
      <c r="M72" s="2" t="s">
        <v>18</v>
      </c>
    </row>
    <row r="73" spans="1:13" x14ac:dyDescent="0.35">
      <c r="A73" s="2" t="s">
        <v>13</v>
      </c>
      <c r="B73" s="2" t="s">
        <v>19</v>
      </c>
      <c r="C73" s="2">
        <v>291310</v>
      </c>
      <c r="D73" s="18" t="s">
        <v>92</v>
      </c>
      <c r="E73" s="11">
        <v>45321</v>
      </c>
      <c r="F73" s="12">
        <v>45336</v>
      </c>
      <c r="G73" s="4">
        <v>2024</v>
      </c>
      <c r="H73" s="7">
        <v>140612</v>
      </c>
      <c r="I73" s="19">
        <v>140612</v>
      </c>
      <c r="J73" s="8">
        <v>0</v>
      </c>
      <c r="K73" s="2" t="s">
        <v>16</v>
      </c>
      <c r="L73" s="2" t="s">
        <v>17</v>
      </c>
      <c r="M73" s="2" t="s">
        <v>18</v>
      </c>
    </row>
    <row r="74" spans="1:13" x14ac:dyDescent="0.35">
      <c r="A74" s="2" t="s">
        <v>13</v>
      </c>
      <c r="B74" s="2" t="s">
        <v>19</v>
      </c>
      <c r="C74" s="2">
        <v>291169</v>
      </c>
      <c r="D74" s="18" t="s">
        <v>93</v>
      </c>
      <c r="E74" s="11">
        <v>45320</v>
      </c>
      <c r="F74" s="12">
        <v>45337</v>
      </c>
      <c r="G74" s="4">
        <v>2024</v>
      </c>
      <c r="H74" s="7">
        <v>17712</v>
      </c>
      <c r="I74" s="19">
        <v>0</v>
      </c>
      <c r="J74" s="7">
        <v>17712</v>
      </c>
      <c r="K74" s="2" t="s">
        <v>16</v>
      </c>
      <c r="L74" s="2" t="s">
        <v>17</v>
      </c>
      <c r="M74" s="2" t="s">
        <v>18</v>
      </c>
    </row>
    <row r="75" spans="1:13" x14ac:dyDescent="0.35">
      <c r="A75" s="2" t="s">
        <v>13</v>
      </c>
      <c r="B75" s="2" t="s">
        <v>19</v>
      </c>
      <c r="C75" s="2">
        <v>291173</v>
      </c>
      <c r="D75" s="18" t="s">
        <v>94</v>
      </c>
      <c r="E75" s="11">
        <v>45320</v>
      </c>
      <c r="F75" s="12">
        <v>45337</v>
      </c>
      <c r="G75" s="4">
        <v>2024</v>
      </c>
      <c r="H75" s="7">
        <v>36400</v>
      </c>
      <c r="I75" s="19">
        <v>0</v>
      </c>
      <c r="J75" s="7">
        <v>36400</v>
      </c>
      <c r="K75" s="2" t="s">
        <v>16</v>
      </c>
      <c r="L75" s="2" t="s">
        <v>17</v>
      </c>
      <c r="M75" s="2" t="s">
        <v>18</v>
      </c>
    </row>
    <row r="76" spans="1:13" x14ac:dyDescent="0.35">
      <c r="A76" s="2" t="s">
        <v>13</v>
      </c>
      <c r="B76" s="2" t="s">
        <v>34</v>
      </c>
      <c r="C76" s="2">
        <v>94524</v>
      </c>
      <c r="D76" s="18" t="s">
        <v>95</v>
      </c>
      <c r="E76" s="11">
        <v>45298</v>
      </c>
      <c r="F76" s="12">
        <v>45337</v>
      </c>
      <c r="G76" s="4">
        <v>2024</v>
      </c>
      <c r="H76" s="7">
        <v>107831</v>
      </c>
      <c r="I76" s="19">
        <v>107831</v>
      </c>
      <c r="J76" s="8">
        <v>0</v>
      </c>
      <c r="K76" s="2" t="s">
        <v>16</v>
      </c>
      <c r="L76" s="2" t="s">
        <v>17</v>
      </c>
      <c r="M76" s="2" t="s">
        <v>18</v>
      </c>
    </row>
    <row r="77" spans="1:13" x14ac:dyDescent="0.35">
      <c r="A77" s="2" t="s">
        <v>13</v>
      </c>
      <c r="B77" s="2" t="s">
        <v>23</v>
      </c>
      <c r="C77" s="2">
        <v>15920</v>
      </c>
      <c r="D77" s="18" t="s">
        <v>96</v>
      </c>
      <c r="E77" s="11">
        <v>45302</v>
      </c>
      <c r="F77" s="12">
        <v>45337</v>
      </c>
      <c r="G77" s="4">
        <v>2024</v>
      </c>
      <c r="H77" s="7">
        <v>140175</v>
      </c>
      <c r="I77" s="19">
        <v>140175</v>
      </c>
      <c r="J77" s="8">
        <v>0</v>
      </c>
      <c r="K77" s="2" t="s">
        <v>16</v>
      </c>
      <c r="L77" s="2" t="s">
        <v>17</v>
      </c>
      <c r="M77" s="2" t="s">
        <v>18</v>
      </c>
    </row>
    <row r="78" spans="1:13" x14ac:dyDescent="0.35">
      <c r="A78" s="2" t="s">
        <v>13</v>
      </c>
      <c r="B78" s="2" t="s">
        <v>23</v>
      </c>
      <c r="C78" s="2">
        <v>15924</v>
      </c>
      <c r="D78" s="18" t="s">
        <v>97</v>
      </c>
      <c r="E78" s="11">
        <v>45302</v>
      </c>
      <c r="F78" s="12">
        <v>45337</v>
      </c>
      <c r="G78" s="4">
        <v>2024</v>
      </c>
      <c r="H78" s="7">
        <v>76173</v>
      </c>
      <c r="I78" s="19">
        <v>76173</v>
      </c>
      <c r="J78" s="8">
        <v>0</v>
      </c>
      <c r="K78" s="2" t="s">
        <v>16</v>
      </c>
      <c r="L78" s="2" t="s">
        <v>17</v>
      </c>
      <c r="M78" s="2" t="s">
        <v>18</v>
      </c>
    </row>
    <row r="79" spans="1:13" x14ac:dyDescent="0.35">
      <c r="A79" s="2" t="s">
        <v>13</v>
      </c>
      <c r="B79" s="2" t="s">
        <v>34</v>
      </c>
      <c r="C79" s="2">
        <v>94379</v>
      </c>
      <c r="D79" s="23" t="s">
        <v>98</v>
      </c>
      <c r="E79" s="11">
        <v>45296</v>
      </c>
      <c r="F79" s="12">
        <v>45337</v>
      </c>
      <c r="G79" s="4">
        <v>2024</v>
      </c>
      <c r="H79" s="7">
        <v>34105</v>
      </c>
      <c r="I79" s="24">
        <v>34105</v>
      </c>
      <c r="J79" s="7">
        <f>H79-I79</f>
        <v>0</v>
      </c>
      <c r="K79" s="2" t="s">
        <v>16</v>
      </c>
      <c r="L79" s="2" t="s">
        <v>17</v>
      </c>
      <c r="M79" s="2" t="s">
        <v>18</v>
      </c>
    </row>
    <row r="80" spans="1:13" x14ac:dyDescent="0.35">
      <c r="A80" s="2" t="s">
        <v>13</v>
      </c>
      <c r="B80" s="2" t="s">
        <v>100</v>
      </c>
      <c r="C80" s="2">
        <v>98872</v>
      </c>
      <c r="D80" s="18" t="s">
        <v>99</v>
      </c>
      <c r="E80" s="11">
        <v>45293</v>
      </c>
      <c r="F80" s="12">
        <v>45337</v>
      </c>
      <c r="G80" s="4">
        <v>2024</v>
      </c>
      <c r="H80" s="7">
        <v>24344</v>
      </c>
      <c r="I80" s="19">
        <v>24344</v>
      </c>
      <c r="J80" s="7">
        <f>H80-I80</f>
        <v>0</v>
      </c>
      <c r="K80" s="2" t="s">
        <v>16</v>
      </c>
      <c r="L80" s="2" t="s">
        <v>17</v>
      </c>
      <c r="M80" s="2" t="s">
        <v>18</v>
      </c>
    </row>
    <row r="81" spans="1:13" x14ac:dyDescent="0.35">
      <c r="A81" s="2" t="s">
        <v>13</v>
      </c>
      <c r="B81" s="2" t="s">
        <v>23</v>
      </c>
      <c r="C81" s="2">
        <v>16490</v>
      </c>
      <c r="D81" s="18" t="s">
        <v>101</v>
      </c>
      <c r="E81" s="3">
        <v>45349</v>
      </c>
      <c r="F81" s="9">
        <v>45412</v>
      </c>
      <c r="G81" s="4">
        <v>2024</v>
      </c>
      <c r="H81" s="10">
        <v>149639</v>
      </c>
      <c r="I81" s="20">
        <v>0</v>
      </c>
      <c r="J81" s="10">
        <v>149639</v>
      </c>
      <c r="K81" s="2" t="s">
        <v>16</v>
      </c>
      <c r="L81" s="2" t="s">
        <v>17</v>
      </c>
      <c r="M81" s="2" t="s">
        <v>18</v>
      </c>
    </row>
    <row r="82" spans="1:13" x14ac:dyDescent="0.35">
      <c r="A82" s="2" t="s">
        <v>13</v>
      </c>
      <c r="B82" s="2" t="s">
        <v>19</v>
      </c>
      <c r="C82" s="2">
        <v>292585</v>
      </c>
      <c r="D82" s="18" t="s">
        <v>102</v>
      </c>
      <c r="E82" s="3">
        <v>45328</v>
      </c>
      <c r="F82" s="9">
        <v>45412</v>
      </c>
      <c r="G82" s="4">
        <v>2024</v>
      </c>
      <c r="H82" s="10">
        <v>47500</v>
      </c>
      <c r="I82" s="20">
        <v>41900</v>
      </c>
      <c r="J82" s="5">
        <f t="shared" ref="J82:J83" si="1">+H82-I82</f>
        <v>5600</v>
      </c>
      <c r="K82" s="2" t="s">
        <v>16</v>
      </c>
      <c r="L82" s="2" t="s">
        <v>17</v>
      </c>
      <c r="M82" s="2" t="s">
        <v>18</v>
      </c>
    </row>
    <row r="83" spans="1:13" x14ac:dyDescent="0.35">
      <c r="A83" s="2" t="s">
        <v>13</v>
      </c>
      <c r="B83" s="2" t="s">
        <v>19</v>
      </c>
      <c r="C83" s="2">
        <v>293075</v>
      </c>
      <c r="D83" s="18" t="s">
        <v>103</v>
      </c>
      <c r="E83" s="3">
        <v>45330</v>
      </c>
      <c r="F83" s="9">
        <v>45412</v>
      </c>
      <c r="G83" s="4">
        <v>2024</v>
      </c>
      <c r="H83" s="10">
        <v>33800</v>
      </c>
      <c r="I83" s="20">
        <v>28200</v>
      </c>
      <c r="J83" s="5">
        <f t="shared" si="1"/>
        <v>5600</v>
      </c>
      <c r="K83" s="2" t="s">
        <v>16</v>
      </c>
      <c r="L83" s="2" t="s">
        <v>17</v>
      </c>
      <c r="M83" s="2" t="s">
        <v>18</v>
      </c>
    </row>
    <row r="84" spans="1:13" x14ac:dyDescent="0.35">
      <c r="A84" s="2" t="s">
        <v>13</v>
      </c>
      <c r="B84" s="2" t="s">
        <v>19</v>
      </c>
      <c r="C84" s="2">
        <v>293873</v>
      </c>
      <c r="D84" s="18" t="s">
        <v>104</v>
      </c>
      <c r="E84" s="3">
        <v>45334</v>
      </c>
      <c r="F84" s="9">
        <v>45412</v>
      </c>
      <c r="G84" s="4">
        <v>2024</v>
      </c>
      <c r="H84" s="10">
        <v>31033</v>
      </c>
      <c r="I84" s="19">
        <v>23000</v>
      </c>
      <c r="J84" s="8">
        <v>8033</v>
      </c>
      <c r="K84" s="2" t="s">
        <v>16</v>
      </c>
      <c r="L84" s="2" t="s">
        <v>17</v>
      </c>
      <c r="M84" s="2" t="s">
        <v>18</v>
      </c>
    </row>
    <row r="85" spans="1:13" x14ac:dyDescent="0.35">
      <c r="A85" s="2" t="s">
        <v>13</v>
      </c>
      <c r="B85" s="2" t="s">
        <v>19</v>
      </c>
      <c r="C85" s="2">
        <v>294392</v>
      </c>
      <c r="D85" s="18" t="s">
        <v>105</v>
      </c>
      <c r="E85" s="3">
        <v>45337</v>
      </c>
      <c r="F85" s="9">
        <v>45412</v>
      </c>
      <c r="G85" s="4">
        <v>2024</v>
      </c>
      <c r="H85" s="10">
        <v>47500</v>
      </c>
      <c r="I85" s="19">
        <v>33984</v>
      </c>
      <c r="J85" s="8">
        <v>13516</v>
      </c>
      <c r="K85" s="2" t="s">
        <v>16</v>
      </c>
      <c r="L85" s="2" t="s">
        <v>17</v>
      </c>
      <c r="M85" s="2" t="s">
        <v>18</v>
      </c>
    </row>
    <row r="86" spans="1:13" x14ac:dyDescent="0.35">
      <c r="A86" s="2" t="s">
        <v>13</v>
      </c>
      <c r="B86" s="2" t="s">
        <v>19</v>
      </c>
      <c r="C86" s="2">
        <v>294773</v>
      </c>
      <c r="D86" s="18" t="s">
        <v>106</v>
      </c>
      <c r="E86" s="3">
        <v>45338</v>
      </c>
      <c r="F86" s="9">
        <v>45412</v>
      </c>
      <c r="G86" s="4">
        <v>2024</v>
      </c>
      <c r="H86" s="10">
        <v>188499</v>
      </c>
      <c r="I86" s="20">
        <v>168300</v>
      </c>
      <c r="J86" s="5">
        <f>+H86-I86</f>
        <v>20199</v>
      </c>
      <c r="K86" s="2" t="s">
        <v>16</v>
      </c>
      <c r="L86" s="2" t="s">
        <v>17</v>
      </c>
      <c r="M86" s="2" t="s">
        <v>18</v>
      </c>
    </row>
    <row r="87" spans="1:13" x14ac:dyDescent="0.35">
      <c r="A87" s="2" t="s">
        <v>13</v>
      </c>
      <c r="B87" s="2" t="s">
        <v>19</v>
      </c>
      <c r="C87" s="2">
        <v>294826</v>
      </c>
      <c r="D87" s="18" t="s">
        <v>107</v>
      </c>
      <c r="E87" s="3">
        <v>45338</v>
      </c>
      <c r="F87" s="9">
        <v>45412</v>
      </c>
      <c r="G87" s="4">
        <v>2024</v>
      </c>
      <c r="H87" s="10">
        <v>47500</v>
      </c>
      <c r="I87" s="19">
        <v>47500</v>
      </c>
      <c r="J87" s="8">
        <v>0</v>
      </c>
      <c r="K87" s="2" t="s">
        <v>16</v>
      </c>
      <c r="L87" s="2" t="s">
        <v>17</v>
      </c>
      <c r="M87" s="2" t="s">
        <v>18</v>
      </c>
    </row>
    <row r="88" spans="1:13" x14ac:dyDescent="0.35">
      <c r="A88" s="2" t="s">
        <v>13</v>
      </c>
      <c r="B88" s="2" t="s">
        <v>19</v>
      </c>
      <c r="C88" s="2">
        <v>294829</v>
      </c>
      <c r="D88" s="18" t="s">
        <v>108</v>
      </c>
      <c r="E88" s="3">
        <v>45338</v>
      </c>
      <c r="F88" s="9">
        <v>45412</v>
      </c>
      <c r="G88" s="4">
        <v>2024</v>
      </c>
      <c r="H88" s="10">
        <v>47500</v>
      </c>
      <c r="I88" s="19">
        <v>47500</v>
      </c>
      <c r="J88" s="8">
        <v>0</v>
      </c>
      <c r="K88" s="2" t="s">
        <v>16</v>
      </c>
      <c r="L88" s="2" t="s">
        <v>17</v>
      </c>
      <c r="M88" s="2" t="s">
        <v>18</v>
      </c>
    </row>
    <row r="89" spans="1:13" x14ac:dyDescent="0.35">
      <c r="A89" s="2" t="s">
        <v>13</v>
      </c>
      <c r="B89" s="2" t="s">
        <v>19</v>
      </c>
      <c r="C89" s="2">
        <v>296639</v>
      </c>
      <c r="D89" s="18" t="s">
        <v>109</v>
      </c>
      <c r="E89" s="3">
        <v>45349</v>
      </c>
      <c r="F89" s="9">
        <v>45412</v>
      </c>
      <c r="G89" s="4">
        <v>2024</v>
      </c>
      <c r="H89" s="10">
        <v>33800</v>
      </c>
      <c r="I89" s="19">
        <v>33800</v>
      </c>
      <c r="J89" s="8">
        <v>0</v>
      </c>
      <c r="K89" s="2" t="s">
        <v>16</v>
      </c>
      <c r="L89" s="2" t="s">
        <v>17</v>
      </c>
      <c r="M89" s="2" t="s">
        <v>18</v>
      </c>
    </row>
    <row r="90" spans="1:13" x14ac:dyDescent="0.35">
      <c r="A90" s="2" t="s">
        <v>13</v>
      </c>
      <c r="B90" s="2" t="s">
        <v>23</v>
      </c>
      <c r="C90" s="2">
        <v>16287</v>
      </c>
      <c r="D90" s="18" t="s">
        <v>110</v>
      </c>
      <c r="E90" s="3">
        <v>45329</v>
      </c>
      <c r="F90" s="9">
        <v>45412</v>
      </c>
      <c r="G90" s="4">
        <v>2024</v>
      </c>
      <c r="H90" s="10">
        <v>151056</v>
      </c>
      <c r="I90" s="20">
        <v>0</v>
      </c>
      <c r="J90" s="10">
        <v>151056</v>
      </c>
      <c r="K90" s="2" t="s">
        <v>16</v>
      </c>
      <c r="L90" s="2" t="s">
        <v>17</v>
      </c>
      <c r="M90" s="2" t="s">
        <v>18</v>
      </c>
    </row>
    <row r="91" spans="1:13" x14ac:dyDescent="0.35">
      <c r="A91" s="2" t="s">
        <v>13</v>
      </c>
      <c r="B91" s="2" t="s">
        <v>19</v>
      </c>
      <c r="C91" s="2">
        <v>292631</v>
      </c>
      <c r="D91" s="18" t="s">
        <v>111</v>
      </c>
      <c r="E91" s="3">
        <v>45328</v>
      </c>
      <c r="F91" s="9">
        <v>45412</v>
      </c>
      <c r="G91" s="4">
        <v>2024</v>
      </c>
      <c r="H91" s="10">
        <v>13642</v>
      </c>
      <c r="I91" s="20">
        <v>0</v>
      </c>
      <c r="J91" s="10">
        <v>13642</v>
      </c>
      <c r="K91" s="2" t="s">
        <v>16</v>
      </c>
      <c r="L91" s="2" t="s">
        <v>17</v>
      </c>
      <c r="M91" s="2" t="s">
        <v>18</v>
      </c>
    </row>
    <row r="92" spans="1:13" x14ac:dyDescent="0.35">
      <c r="A92" s="2" t="s">
        <v>13</v>
      </c>
      <c r="B92" s="2" t="s">
        <v>19</v>
      </c>
      <c r="C92" s="2">
        <v>292633</v>
      </c>
      <c r="D92" s="18" t="s">
        <v>112</v>
      </c>
      <c r="E92" s="3">
        <v>45328</v>
      </c>
      <c r="F92" s="9">
        <v>45412</v>
      </c>
      <c r="G92" s="4">
        <v>2024</v>
      </c>
      <c r="H92" s="10">
        <v>6821</v>
      </c>
      <c r="I92" s="20">
        <v>0</v>
      </c>
      <c r="J92" s="10">
        <v>6821</v>
      </c>
      <c r="K92" s="2" t="s">
        <v>16</v>
      </c>
      <c r="L92" s="2" t="s">
        <v>17</v>
      </c>
      <c r="M92" s="2" t="s">
        <v>18</v>
      </c>
    </row>
    <row r="93" spans="1:13" x14ac:dyDescent="0.35">
      <c r="A93" s="2" t="s">
        <v>13</v>
      </c>
      <c r="B93" s="2" t="s">
        <v>19</v>
      </c>
      <c r="C93" s="2">
        <v>299187</v>
      </c>
      <c r="D93" s="18" t="s">
        <v>113</v>
      </c>
      <c r="E93" s="3">
        <v>45362</v>
      </c>
      <c r="F93" s="9">
        <v>45412</v>
      </c>
      <c r="G93" s="4">
        <v>2024</v>
      </c>
      <c r="H93" s="10">
        <v>36400</v>
      </c>
      <c r="I93" s="20">
        <v>0</v>
      </c>
      <c r="J93" s="10">
        <v>36400</v>
      </c>
      <c r="K93" s="2" t="s">
        <v>16</v>
      </c>
      <c r="L93" s="2" t="s">
        <v>17</v>
      </c>
      <c r="M93" s="2" t="s">
        <v>18</v>
      </c>
    </row>
    <row r="94" spans="1:13" x14ac:dyDescent="0.35">
      <c r="A94" s="2" t="s">
        <v>13</v>
      </c>
      <c r="B94" s="2" t="s">
        <v>34</v>
      </c>
      <c r="C94" s="2">
        <v>99004</v>
      </c>
      <c r="D94" s="18" t="s">
        <v>114</v>
      </c>
      <c r="E94" s="3">
        <v>45366</v>
      </c>
      <c r="F94" s="9">
        <v>45412</v>
      </c>
      <c r="G94" s="4">
        <v>2024</v>
      </c>
      <c r="H94" s="10">
        <v>133443</v>
      </c>
      <c r="I94" s="19">
        <v>133443</v>
      </c>
      <c r="J94" s="8">
        <v>0</v>
      </c>
      <c r="K94" s="2" t="s">
        <v>16</v>
      </c>
      <c r="L94" s="2" t="s">
        <v>17</v>
      </c>
      <c r="M94" s="2" t="s">
        <v>18</v>
      </c>
    </row>
    <row r="95" spans="1:13" x14ac:dyDescent="0.35">
      <c r="A95" s="2" t="s">
        <v>13</v>
      </c>
      <c r="B95" s="2" t="s">
        <v>34</v>
      </c>
      <c r="C95" s="2">
        <v>99543</v>
      </c>
      <c r="D95" s="18" t="s">
        <v>115</v>
      </c>
      <c r="E95" s="3">
        <v>45373</v>
      </c>
      <c r="F95" s="9">
        <v>45412</v>
      </c>
      <c r="G95" s="4">
        <v>2024</v>
      </c>
      <c r="H95" s="10">
        <v>106304</v>
      </c>
      <c r="I95" s="19">
        <v>106304</v>
      </c>
      <c r="J95" s="8">
        <v>0</v>
      </c>
      <c r="K95" s="2" t="s">
        <v>16</v>
      </c>
      <c r="L95" s="2" t="s">
        <v>17</v>
      </c>
      <c r="M95" s="2" t="s">
        <v>18</v>
      </c>
    </row>
    <row r="96" spans="1:13" x14ac:dyDescent="0.35">
      <c r="A96" s="2" t="s">
        <v>13</v>
      </c>
      <c r="B96" s="2" t="s">
        <v>23</v>
      </c>
      <c r="C96" s="2">
        <v>16574</v>
      </c>
      <c r="D96" s="18" t="s">
        <v>116</v>
      </c>
      <c r="E96" s="3">
        <v>45358</v>
      </c>
      <c r="F96" s="9">
        <v>45412</v>
      </c>
      <c r="G96" s="4">
        <v>2024</v>
      </c>
      <c r="H96" s="10">
        <v>139930</v>
      </c>
      <c r="I96" s="20">
        <v>0</v>
      </c>
      <c r="J96" s="10">
        <v>139930</v>
      </c>
      <c r="K96" s="2" t="s">
        <v>16</v>
      </c>
      <c r="L96" s="2" t="s">
        <v>17</v>
      </c>
      <c r="M96" s="2" t="s">
        <v>18</v>
      </c>
    </row>
    <row r="97" spans="1:13" x14ac:dyDescent="0.35">
      <c r="A97" s="2" t="s">
        <v>13</v>
      </c>
      <c r="B97" s="2" t="s">
        <v>100</v>
      </c>
      <c r="C97" s="2">
        <v>103770</v>
      </c>
      <c r="D97" s="18" t="s">
        <v>117</v>
      </c>
      <c r="E97" s="3">
        <v>45357</v>
      </c>
      <c r="F97" s="9">
        <v>45412</v>
      </c>
      <c r="G97" s="4">
        <v>2024</v>
      </c>
      <c r="H97" s="10">
        <v>299133</v>
      </c>
      <c r="I97" s="20">
        <v>0</v>
      </c>
      <c r="J97" s="10">
        <v>299133</v>
      </c>
      <c r="K97" s="2" t="s">
        <v>16</v>
      </c>
      <c r="L97" s="2" t="s">
        <v>17</v>
      </c>
      <c r="M97" s="2" t="s">
        <v>18</v>
      </c>
    </row>
    <row r="98" spans="1:13" x14ac:dyDescent="0.35">
      <c r="A98" s="2" t="s">
        <v>13</v>
      </c>
      <c r="B98" s="2" t="s">
        <v>19</v>
      </c>
      <c r="C98" s="2">
        <v>298264</v>
      </c>
      <c r="D98" s="18" t="s">
        <v>118</v>
      </c>
      <c r="E98" s="3">
        <v>45357</v>
      </c>
      <c r="F98" s="9">
        <v>45412</v>
      </c>
      <c r="G98" s="4">
        <v>2024</v>
      </c>
      <c r="H98" s="10">
        <v>61057</v>
      </c>
      <c r="I98" s="20">
        <v>0</v>
      </c>
      <c r="J98" s="10">
        <v>61057</v>
      </c>
      <c r="K98" s="2" t="s">
        <v>16</v>
      </c>
      <c r="L98" s="2" t="s">
        <v>17</v>
      </c>
      <c r="M98" s="2" t="s">
        <v>18</v>
      </c>
    </row>
    <row r="99" spans="1:13" x14ac:dyDescent="0.35">
      <c r="A99" s="2" t="s">
        <v>13</v>
      </c>
      <c r="B99" s="2" t="s">
        <v>34</v>
      </c>
      <c r="C99" s="2">
        <v>98733</v>
      </c>
      <c r="D99" s="23" t="s">
        <v>119</v>
      </c>
      <c r="E99" s="3">
        <v>45363</v>
      </c>
      <c r="F99" s="9">
        <v>45412</v>
      </c>
      <c r="G99" s="4">
        <v>2024</v>
      </c>
      <c r="H99" s="10">
        <v>27284</v>
      </c>
      <c r="I99" s="22">
        <v>27284</v>
      </c>
      <c r="J99" s="10">
        <f>H99-I99</f>
        <v>0</v>
      </c>
      <c r="K99" s="2" t="s">
        <v>16</v>
      </c>
      <c r="L99" s="2" t="s">
        <v>17</v>
      </c>
      <c r="M99" s="2" t="s">
        <v>18</v>
      </c>
    </row>
    <row r="100" spans="1:13" x14ac:dyDescent="0.35">
      <c r="A100" s="2" t="s">
        <v>13</v>
      </c>
      <c r="B100" s="2" t="s">
        <v>19</v>
      </c>
      <c r="C100" s="2">
        <v>297290</v>
      </c>
      <c r="D100" s="18" t="s">
        <v>120</v>
      </c>
      <c r="E100" s="3">
        <v>45352</v>
      </c>
      <c r="F100" s="9">
        <v>45412</v>
      </c>
      <c r="G100" s="4">
        <v>2024</v>
      </c>
      <c r="H100" s="10">
        <v>100584</v>
      </c>
      <c r="I100" s="19">
        <v>100584</v>
      </c>
      <c r="J100" s="8">
        <v>0</v>
      </c>
      <c r="K100" s="2" t="s">
        <v>16</v>
      </c>
      <c r="L100" s="2" t="s">
        <v>17</v>
      </c>
      <c r="M100" s="2" t="s">
        <v>18</v>
      </c>
    </row>
    <row r="101" spans="1:13" x14ac:dyDescent="0.35">
      <c r="A101" s="2" t="s">
        <v>13</v>
      </c>
      <c r="B101" s="2" t="s">
        <v>34</v>
      </c>
      <c r="C101" s="18">
        <v>99774</v>
      </c>
      <c r="D101" s="23" t="s">
        <v>121</v>
      </c>
      <c r="E101" s="25">
        <v>45377</v>
      </c>
      <c r="F101" s="26">
        <v>45412</v>
      </c>
      <c r="G101" s="27">
        <v>2024</v>
      </c>
      <c r="H101" s="20">
        <v>27284</v>
      </c>
      <c r="I101" s="22">
        <v>27284</v>
      </c>
      <c r="J101" s="20">
        <f>H101-I101</f>
        <v>0</v>
      </c>
      <c r="K101" s="18" t="s">
        <v>16</v>
      </c>
      <c r="L101" s="18" t="s">
        <v>17</v>
      </c>
      <c r="M101" s="18" t="s">
        <v>18</v>
      </c>
    </row>
    <row r="102" spans="1:13" x14ac:dyDescent="0.35">
      <c r="A102" s="2" t="s">
        <v>13</v>
      </c>
      <c r="B102" s="2" t="s">
        <v>19</v>
      </c>
      <c r="C102" s="18">
        <v>308261</v>
      </c>
      <c r="D102" s="18" t="s">
        <v>122</v>
      </c>
      <c r="E102" s="25">
        <v>45408</v>
      </c>
      <c r="F102" s="26">
        <v>45433</v>
      </c>
      <c r="G102" s="27">
        <v>2024</v>
      </c>
      <c r="H102" s="20">
        <v>291152</v>
      </c>
      <c r="I102" s="20">
        <v>291152</v>
      </c>
      <c r="J102" s="20">
        <f>H102-I102</f>
        <v>0</v>
      </c>
      <c r="K102" s="18" t="s">
        <v>16</v>
      </c>
      <c r="L102" s="18" t="s">
        <v>17</v>
      </c>
      <c r="M102" s="18" t="s">
        <v>18</v>
      </c>
    </row>
    <row r="103" spans="1:13" x14ac:dyDescent="0.35">
      <c r="A103" s="2" t="s">
        <v>13</v>
      </c>
      <c r="B103" s="2" t="s">
        <v>19</v>
      </c>
      <c r="C103" s="18">
        <v>308736</v>
      </c>
      <c r="D103" s="18" t="s">
        <v>123</v>
      </c>
      <c r="E103" s="25">
        <v>45411</v>
      </c>
      <c r="F103" s="26">
        <v>45433</v>
      </c>
      <c r="G103" s="27">
        <v>2024</v>
      </c>
      <c r="H103" s="20">
        <v>194498</v>
      </c>
      <c r="I103" s="20">
        <v>194498</v>
      </c>
      <c r="J103" s="20">
        <f>H103-I103</f>
        <v>0</v>
      </c>
      <c r="K103" s="18" t="s">
        <v>16</v>
      </c>
      <c r="L103" s="18" t="s">
        <v>17</v>
      </c>
      <c r="M103" s="18" t="s">
        <v>18</v>
      </c>
    </row>
    <row r="104" spans="1:13" x14ac:dyDescent="0.35">
      <c r="A104" s="2" t="s">
        <v>13</v>
      </c>
      <c r="B104" s="2" t="s">
        <v>132</v>
      </c>
      <c r="C104" s="18">
        <v>100424</v>
      </c>
      <c r="D104" s="18" t="s">
        <v>133</v>
      </c>
      <c r="E104" s="25">
        <v>45391</v>
      </c>
      <c r="F104" s="26">
        <v>45433</v>
      </c>
      <c r="G104" s="27">
        <v>2024</v>
      </c>
      <c r="H104" s="20">
        <v>170175</v>
      </c>
      <c r="I104" s="20">
        <v>170175</v>
      </c>
      <c r="J104" s="20">
        <f>H104-I104</f>
        <v>0</v>
      </c>
      <c r="K104" s="18" t="s">
        <v>16</v>
      </c>
      <c r="L104" s="18" t="s">
        <v>17</v>
      </c>
      <c r="M104" s="18" t="s">
        <v>18</v>
      </c>
    </row>
    <row r="105" spans="1:13" x14ac:dyDescent="0.35">
      <c r="A105" s="14" t="s">
        <v>13</v>
      </c>
      <c r="B105" s="18" t="s">
        <v>19</v>
      </c>
      <c r="C105" s="18">
        <v>316313</v>
      </c>
      <c r="D105" s="18" t="s">
        <v>124</v>
      </c>
      <c r="E105" s="15">
        <v>45451</v>
      </c>
      <c r="F105" s="15">
        <v>45488</v>
      </c>
      <c r="G105" s="27">
        <v>2024</v>
      </c>
      <c r="H105" s="28">
        <v>52000</v>
      </c>
      <c r="I105" s="20">
        <v>0</v>
      </c>
      <c r="J105" s="16">
        <f>H105-I105</f>
        <v>52000</v>
      </c>
      <c r="K105" s="18" t="s">
        <v>16</v>
      </c>
      <c r="L105" s="18" t="s">
        <v>17</v>
      </c>
      <c r="M105" s="18" t="s">
        <v>18</v>
      </c>
    </row>
    <row r="106" spans="1:13" x14ac:dyDescent="0.35">
      <c r="A106" s="2" t="s">
        <v>13</v>
      </c>
      <c r="B106" s="18" t="s">
        <v>19</v>
      </c>
      <c r="C106" s="18">
        <v>318295</v>
      </c>
      <c r="D106" s="18" t="s">
        <v>125</v>
      </c>
      <c r="E106" s="15">
        <v>45463</v>
      </c>
      <c r="F106" s="15">
        <v>45488</v>
      </c>
      <c r="G106" s="27">
        <v>2024</v>
      </c>
      <c r="H106" s="28">
        <v>52000</v>
      </c>
      <c r="I106" s="20">
        <v>0</v>
      </c>
      <c r="J106" s="16">
        <f t="shared" ref="J106:J112" si="2">H106-I106</f>
        <v>52000</v>
      </c>
      <c r="K106" s="18" t="s">
        <v>16</v>
      </c>
      <c r="L106" s="18" t="s">
        <v>17</v>
      </c>
      <c r="M106" s="18" t="s">
        <v>18</v>
      </c>
    </row>
    <row r="107" spans="1:13" x14ac:dyDescent="0.35">
      <c r="A107" s="2" t="s">
        <v>13</v>
      </c>
      <c r="B107" s="18" t="s">
        <v>19</v>
      </c>
      <c r="C107" s="18">
        <v>318370</v>
      </c>
      <c r="D107" s="18" t="s">
        <v>126</v>
      </c>
      <c r="E107" s="15">
        <v>45463</v>
      </c>
      <c r="F107" s="15">
        <v>45488</v>
      </c>
      <c r="G107" s="27">
        <v>2024</v>
      </c>
      <c r="H107" s="28">
        <v>33800</v>
      </c>
      <c r="I107" s="20">
        <v>0</v>
      </c>
      <c r="J107" s="16">
        <f t="shared" si="2"/>
        <v>33800</v>
      </c>
      <c r="K107" s="18" t="s">
        <v>16</v>
      </c>
      <c r="L107" s="18" t="s">
        <v>17</v>
      </c>
      <c r="M107" s="18" t="s">
        <v>18</v>
      </c>
    </row>
    <row r="108" spans="1:13" x14ac:dyDescent="0.35">
      <c r="A108" s="2" t="s">
        <v>13</v>
      </c>
      <c r="B108" s="18" t="s">
        <v>23</v>
      </c>
      <c r="C108" s="18">
        <v>17778</v>
      </c>
      <c r="D108" s="18" t="s">
        <v>127</v>
      </c>
      <c r="E108" s="15">
        <v>45470</v>
      </c>
      <c r="F108" s="15">
        <v>45488</v>
      </c>
      <c r="G108" s="27">
        <v>2024</v>
      </c>
      <c r="H108" s="28">
        <v>92690</v>
      </c>
      <c r="I108" s="20">
        <v>0</v>
      </c>
      <c r="J108" s="16">
        <f t="shared" si="2"/>
        <v>92690</v>
      </c>
      <c r="K108" s="18" t="s">
        <v>16</v>
      </c>
      <c r="L108" s="18" t="s">
        <v>17</v>
      </c>
      <c r="M108" s="18" t="s">
        <v>18</v>
      </c>
    </row>
    <row r="109" spans="1:13" x14ac:dyDescent="0.35">
      <c r="A109" s="2" t="s">
        <v>13</v>
      </c>
      <c r="B109" s="18" t="s">
        <v>14</v>
      </c>
      <c r="C109" s="18">
        <v>63355</v>
      </c>
      <c r="D109" s="18" t="s">
        <v>128</v>
      </c>
      <c r="E109" s="15">
        <v>45455</v>
      </c>
      <c r="F109" s="15">
        <v>45488</v>
      </c>
      <c r="G109" s="27">
        <v>2024</v>
      </c>
      <c r="H109" s="28">
        <v>116581</v>
      </c>
      <c r="I109" s="20">
        <v>116581</v>
      </c>
      <c r="J109" s="16">
        <f t="shared" si="2"/>
        <v>0</v>
      </c>
      <c r="K109" s="18" t="s">
        <v>16</v>
      </c>
      <c r="L109" s="18" t="s">
        <v>17</v>
      </c>
      <c r="M109" s="18" t="s">
        <v>18</v>
      </c>
    </row>
    <row r="110" spans="1:13" x14ac:dyDescent="0.35">
      <c r="A110" s="2" t="s">
        <v>13</v>
      </c>
      <c r="B110" s="18" t="s">
        <v>19</v>
      </c>
      <c r="C110" s="18">
        <v>320262</v>
      </c>
      <c r="D110" s="18" t="s">
        <v>129</v>
      </c>
      <c r="E110" s="15">
        <v>45471</v>
      </c>
      <c r="F110" s="15">
        <v>45488</v>
      </c>
      <c r="G110" s="27">
        <v>2024</v>
      </c>
      <c r="H110" s="28">
        <v>6821</v>
      </c>
      <c r="I110" s="20">
        <v>0</v>
      </c>
      <c r="J110" s="16">
        <f t="shared" si="2"/>
        <v>6821</v>
      </c>
      <c r="K110" s="18" t="s">
        <v>16</v>
      </c>
      <c r="L110" s="18" t="s">
        <v>17</v>
      </c>
      <c r="M110" s="18" t="s">
        <v>18</v>
      </c>
    </row>
    <row r="111" spans="1:13" x14ac:dyDescent="0.35">
      <c r="A111" s="2" t="s">
        <v>13</v>
      </c>
      <c r="B111" s="18" t="s">
        <v>19</v>
      </c>
      <c r="C111" s="18">
        <v>318795</v>
      </c>
      <c r="D111" s="18" t="s">
        <v>130</v>
      </c>
      <c r="E111" s="15">
        <v>45464</v>
      </c>
      <c r="F111" s="15">
        <v>45488</v>
      </c>
      <c r="G111" s="27">
        <v>2024</v>
      </c>
      <c r="H111" s="28">
        <v>52000</v>
      </c>
      <c r="I111" s="20">
        <v>46400</v>
      </c>
      <c r="J111" s="16">
        <f t="shared" si="2"/>
        <v>5600</v>
      </c>
      <c r="K111" s="18" t="s">
        <v>16</v>
      </c>
      <c r="L111" s="18" t="s">
        <v>17</v>
      </c>
      <c r="M111" s="18" t="s">
        <v>18</v>
      </c>
    </row>
    <row r="112" spans="1:13" x14ac:dyDescent="0.35">
      <c r="A112" s="2" t="s">
        <v>13</v>
      </c>
      <c r="B112" s="18" t="s">
        <v>19</v>
      </c>
      <c r="C112" s="18">
        <v>319764</v>
      </c>
      <c r="D112" s="18" t="s">
        <v>131</v>
      </c>
      <c r="E112" s="15">
        <v>45469</v>
      </c>
      <c r="F112" s="15">
        <v>45488</v>
      </c>
      <c r="G112" s="27">
        <v>2024</v>
      </c>
      <c r="H112" s="28">
        <v>52000</v>
      </c>
      <c r="I112" s="20">
        <v>46400</v>
      </c>
      <c r="J112" s="16">
        <f t="shared" si="2"/>
        <v>5600</v>
      </c>
      <c r="K112" s="18" t="s">
        <v>16</v>
      </c>
      <c r="L112" s="18" t="s">
        <v>17</v>
      </c>
      <c r="M112" s="18" t="s">
        <v>18</v>
      </c>
    </row>
    <row r="113" spans="1:13" x14ac:dyDescent="0.35">
      <c r="A113" s="17" t="s">
        <v>13</v>
      </c>
      <c r="B113" s="18" t="s">
        <v>19</v>
      </c>
      <c r="C113" s="18">
        <v>326271</v>
      </c>
      <c r="D113" s="18" t="s">
        <v>134</v>
      </c>
      <c r="E113" s="15">
        <v>45500</v>
      </c>
      <c r="F113" s="29">
        <v>45531</v>
      </c>
      <c r="G113" s="27">
        <v>2024</v>
      </c>
      <c r="H113" s="28">
        <v>142985</v>
      </c>
      <c r="I113" s="20">
        <v>0</v>
      </c>
      <c r="J113" s="21">
        <f>H113-I113</f>
        <v>142985</v>
      </c>
      <c r="K113" s="18" t="s">
        <v>16</v>
      </c>
      <c r="L113" s="18" t="s">
        <v>17</v>
      </c>
      <c r="M113" s="18" t="s">
        <v>18</v>
      </c>
    </row>
    <row r="114" spans="1:13" x14ac:dyDescent="0.35">
      <c r="A114" s="18" t="s">
        <v>13</v>
      </c>
      <c r="B114" s="18" t="s">
        <v>34</v>
      </c>
      <c r="C114" s="18">
        <v>106169</v>
      </c>
      <c r="D114" s="18" t="s">
        <v>135</v>
      </c>
      <c r="E114" s="15">
        <v>45476</v>
      </c>
      <c r="F114" s="29">
        <v>45531</v>
      </c>
      <c r="G114" s="27">
        <v>2024</v>
      </c>
      <c r="H114" s="28">
        <v>120269</v>
      </c>
      <c r="I114" s="20">
        <v>0</v>
      </c>
      <c r="J114" s="21">
        <f t="shared" ref="J114:J117" si="3">H114-I114</f>
        <v>120269</v>
      </c>
      <c r="K114" s="18" t="s">
        <v>16</v>
      </c>
      <c r="L114" s="18" t="s">
        <v>17</v>
      </c>
      <c r="M114" s="18" t="s">
        <v>18</v>
      </c>
    </row>
    <row r="115" spans="1:13" x14ac:dyDescent="0.35">
      <c r="A115" s="18" t="s">
        <v>13</v>
      </c>
      <c r="B115" s="18" t="s">
        <v>23</v>
      </c>
      <c r="C115" s="18">
        <v>18110</v>
      </c>
      <c r="D115" s="18" t="s">
        <v>136</v>
      </c>
      <c r="E115" s="15">
        <v>45500</v>
      </c>
      <c r="F115" s="29">
        <v>45531</v>
      </c>
      <c r="G115" s="27">
        <v>2024</v>
      </c>
      <c r="H115" s="28">
        <v>6086</v>
      </c>
      <c r="I115" s="20">
        <v>0</v>
      </c>
      <c r="J115" s="21">
        <f t="shared" si="3"/>
        <v>6086</v>
      </c>
      <c r="K115" s="18" t="s">
        <v>16</v>
      </c>
      <c r="L115" s="18" t="s">
        <v>17</v>
      </c>
      <c r="M115" s="18" t="s">
        <v>18</v>
      </c>
    </row>
    <row r="116" spans="1:13" x14ac:dyDescent="0.35">
      <c r="A116" s="18" t="s">
        <v>13</v>
      </c>
      <c r="B116" s="18" t="s">
        <v>19</v>
      </c>
      <c r="C116" s="18">
        <v>309179</v>
      </c>
      <c r="D116" s="18" t="s">
        <v>137</v>
      </c>
      <c r="E116" s="15">
        <v>45414</v>
      </c>
      <c r="F116" s="29">
        <v>45475</v>
      </c>
      <c r="G116" s="27">
        <v>2024</v>
      </c>
      <c r="H116" s="28">
        <v>47500</v>
      </c>
      <c r="I116" s="20">
        <v>0</v>
      </c>
      <c r="J116" s="21">
        <f t="shared" si="3"/>
        <v>47500</v>
      </c>
      <c r="K116" s="18" t="s">
        <v>16</v>
      </c>
      <c r="L116" s="18" t="s">
        <v>17</v>
      </c>
      <c r="M116" s="18" t="s">
        <v>18</v>
      </c>
    </row>
    <row r="117" spans="1:13" x14ac:dyDescent="0.35">
      <c r="A117" s="18" t="s">
        <v>13</v>
      </c>
      <c r="B117" s="18" t="s">
        <v>23</v>
      </c>
      <c r="C117" s="18">
        <v>17277</v>
      </c>
      <c r="D117" s="18" t="s">
        <v>138</v>
      </c>
      <c r="E117" s="15">
        <v>45427</v>
      </c>
      <c r="F117" s="29">
        <v>45475</v>
      </c>
      <c r="G117" s="27">
        <v>2024</v>
      </c>
      <c r="H117" s="28">
        <v>174357</v>
      </c>
      <c r="I117" s="20">
        <v>174357</v>
      </c>
      <c r="J117" s="21">
        <f t="shared" si="3"/>
        <v>0</v>
      </c>
      <c r="K117" s="18" t="s">
        <v>16</v>
      </c>
      <c r="L117" s="18" t="s">
        <v>17</v>
      </c>
      <c r="M117" s="18" t="s">
        <v>18</v>
      </c>
    </row>
    <row r="118" spans="1:13" x14ac:dyDescent="0.35">
      <c r="A118" s="23" t="s">
        <v>13</v>
      </c>
      <c r="B118" s="18" t="s">
        <v>34</v>
      </c>
      <c r="C118" s="18">
        <v>109398</v>
      </c>
      <c r="D118" s="18" t="s">
        <v>139</v>
      </c>
      <c r="E118" s="15">
        <v>45519</v>
      </c>
      <c r="F118" s="15">
        <v>45560</v>
      </c>
      <c r="G118" s="27">
        <v>2024</v>
      </c>
      <c r="H118" s="28">
        <v>13642</v>
      </c>
      <c r="I118" s="20">
        <v>13642</v>
      </c>
      <c r="J118" s="21">
        <f>H118-I118</f>
        <v>0</v>
      </c>
      <c r="K118" s="18" t="s">
        <v>16</v>
      </c>
      <c r="L118" s="18" t="s">
        <v>17</v>
      </c>
      <c r="M118" s="18" t="s">
        <v>18</v>
      </c>
    </row>
    <row r="119" spans="1:13" x14ac:dyDescent="0.35">
      <c r="A119" s="18" t="s">
        <v>13</v>
      </c>
      <c r="B119" s="18" t="s">
        <v>19</v>
      </c>
      <c r="C119" s="18">
        <v>332556</v>
      </c>
      <c r="D119" s="18" t="s">
        <v>140</v>
      </c>
      <c r="E119" s="15">
        <v>45527</v>
      </c>
      <c r="F119" s="15">
        <v>45560</v>
      </c>
      <c r="G119" s="27">
        <v>2024</v>
      </c>
      <c r="H119" s="28">
        <v>179433</v>
      </c>
      <c r="I119" s="20">
        <v>0</v>
      </c>
      <c r="J119" s="21">
        <f t="shared" ref="J119:J123" si="4">H119-I119</f>
        <v>179433</v>
      </c>
      <c r="K119" s="18" t="s">
        <v>16</v>
      </c>
      <c r="L119" s="18" t="s">
        <v>17</v>
      </c>
      <c r="M119" s="18" t="s">
        <v>18</v>
      </c>
    </row>
    <row r="120" spans="1:13" x14ac:dyDescent="0.35">
      <c r="A120" s="18" t="s">
        <v>13</v>
      </c>
      <c r="B120" s="18" t="s">
        <v>19</v>
      </c>
      <c r="C120" s="18">
        <v>327817</v>
      </c>
      <c r="D120" s="18" t="s">
        <v>141</v>
      </c>
      <c r="E120" s="15">
        <v>45506</v>
      </c>
      <c r="F120" s="15">
        <v>45560</v>
      </c>
      <c r="G120" s="27">
        <v>2024</v>
      </c>
      <c r="H120" s="28">
        <v>52000</v>
      </c>
      <c r="I120" s="20">
        <v>52000</v>
      </c>
      <c r="J120" s="21">
        <f t="shared" si="4"/>
        <v>0</v>
      </c>
      <c r="K120" s="2" t="s">
        <v>16</v>
      </c>
      <c r="L120" s="2" t="s">
        <v>17</v>
      </c>
      <c r="M120" s="2" t="s">
        <v>18</v>
      </c>
    </row>
    <row r="121" spans="1:13" x14ac:dyDescent="0.35">
      <c r="A121" s="18" t="s">
        <v>13</v>
      </c>
      <c r="B121" s="18" t="s">
        <v>19</v>
      </c>
      <c r="C121" s="18">
        <v>329538</v>
      </c>
      <c r="D121" s="18" t="s">
        <v>142</v>
      </c>
      <c r="E121" s="15">
        <v>45516</v>
      </c>
      <c r="F121" s="15">
        <v>45560</v>
      </c>
      <c r="G121" s="27">
        <v>2024</v>
      </c>
      <c r="H121" s="28">
        <v>52000</v>
      </c>
      <c r="I121" s="20">
        <v>46400</v>
      </c>
      <c r="J121" s="21">
        <f t="shared" si="4"/>
        <v>5600</v>
      </c>
      <c r="K121" s="2" t="s">
        <v>16</v>
      </c>
      <c r="L121" s="2" t="s">
        <v>17</v>
      </c>
      <c r="M121" s="2" t="s">
        <v>18</v>
      </c>
    </row>
    <row r="122" spans="1:13" x14ac:dyDescent="0.35">
      <c r="A122" s="18" t="s">
        <v>13</v>
      </c>
      <c r="B122" s="18" t="s">
        <v>19</v>
      </c>
      <c r="C122" s="18">
        <v>329539</v>
      </c>
      <c r="D122" s="18" t="s">
        <v>143</v>
      </c>
      <c r="E122" s="15">
        <v>45516</v>
      </c>
      <c r="F122" s="15">
        <v>45560</v>
      </c>
      <c r="G122" s="27">
        <v>2024</v>
      </c>
      <c r="H122" s="28">
        <v>35535</v>
      </c>
      <c r="I122" s="20">
        <v>31700</v>
      </c>
      <c r="J122" s="21">
        <f t="shared" si="4"/>
        <v>3835</v>
      </c>
      <c r="K122" s="2" t="s">
        <v>16</v>
      </c>
      <c r="L122" s="2" t="s">
        <v>17</v>
      </c>
      <c r="M122" s="2" t="s">
        <v>18</v>
      </c>
    </row>
    <row r="123" spans="1:13" x14ac:dyDescent="0.35">
      <c r="A123" s="18" t="s">
        <v>13</v>
      </c>
      <c r="B123" s="2" t="s">
        <v>19</v>
      </c>
      <c r="C123" s="2">
        <v>328762</v>
      </c>
      <c r="D123" s="2" t="s">
        <v>144</v>
      </c>
      <c r="E123" s="11">
        <v>45511</v>
      </c>
      <c r="F123" s="11">
        <v>45560</v>
      </c>
      <c r="G123" s="4">
        <v>2024</v>
      </c>
      <c r="H123" s="7">
        <v>103111</v>
      </c>
      <c r="I123" s="20">
        <v>0</v>
      </c>
      <c r="J123" s="21">
        <f t="shared" si="4"/>
        <v>103111</v>
      </c>
      <c r="K123" s="2" t="s">
        <v>16</v>
      </c>
      <c r="L123" s="2" t="s">
        <v>17</v>
      </c>
      <c r="M123" s="2" t="s">
        <v>18</v>
      </c>
    </row>
    <row r="124" spans="1:13" x14ac:dyDescent="0.35">
      <c r="A124" s="30" t="s">
        <v>13</v>
      </c>
      <c r="B124" s="30" t="s">
        <v>19</v>
      </c>
      <c r="C124" s="30">
        <v>334713</v>
      </c>
      <c r="D124" s="30" t="s">
        <v>145</v>
      </c>
      <c r="E124" s="31">
        <v>45538</v>
      </c>
      <c r="F124" s="31">
        <v>45597</v>
      </c>
      <c r="G124" s="33">
        <v>2024</v>
      </c>
      <c r="H124" s="34">
        <v>106676</v>
      </c>
      <c r="I124" s="35">
        <v>0</v>
      </c>
      <c r="J124" s="32">
        <f>H124-I124</f>
        <v>106676</v>
      </c>
      <c r="K124" s="30" t="s">
        <v>16</v>
      </c>
      <c r="L124" s="30" t="s">
        <v>17</v>
      </c>
      <c r="M124" s="30" t="s">
        <v>18</v>
      </c>
    </row>
    <row r="125" spans="1:13" x14ac:dyDescent="0.35">
      <c r="A125" s="18" t="s">
        <v>13</v>
      </c>
      <c r="B125" s="2" t="s">
        <v>19</v>
      </c>
      <c r="C125" s="2">
        <v>334744</v>
      </c>
      <c r="D125" s="2" t="s">
        <v>146</v>
      </c>
      <c r="E125" s="11">
        <v>45538</v>
      </c>
      <c r="F125" s="11">
        <v>45597</v>
      </c>
      <c r="G125" s="4">
        <v>2024</v>
      </c>
      <c r="H125" s="7">
        <v>47500</v>
      </c>
      <c r="I125" s="20">
        <v>0</v>
      </c>
      <c r="J125" s="13">
        <f t="shared" ref="J125:J128" si="5">H125-I125</f>
        <v>47500</v>
      </c>
      <c r="K125" s="2" t="s">
        <v>16</v>
      </c>
      <c r="L125" s="2" t="s">
        <v>17</v>
      </c>
      <c r="M125" s="2" t="s">
        <v>18</v>
      </c>
    </row>
    <row r="126" spans="1:13" x14ac:dyDescent="0.35">
      <c r="A126" s="18" t="s">
        <v>13</v>
      </c>
      <c r="B126" s="2" t="s">
        <v>23</v>
      </c>
      <c r="C126" s="2">
        <v>18652</v>
      </c>
      <c r="D126" s="2" t="s">
        <v>147</v>
      </c>
      <c r="E126" s="11">
        <v>45548</v>
      </c>
      <c r="F126" s="11">
        <v>45597</v>
      </c>
      <c r="G126" s="4">
        <v>2024</v>
      </c>
      <c r="H126" s="7">
        <v>104809</v>
      </c>
      <c r="I126" s="20">
        <v>0</v>
      </c>
      <c r="J126" s="13">
        <f t="shared" si="5"/>
        <v>104809</v>
      </c>
      <c r="K126" s="2" t="s">
        <v>16</v>
      </c>
      <c r="L126" s="2" t="s">
        <v>17</v>
      </c>
      <c r="M126" s="2" t="s">
        <v>18</v>
      </c>
    </row>
    <row r="127" spans="1:13" x14ac:dyDescent="0.35">
      <c r="A127" s="18" t="s">
        <v>13</v>
      </c>
      <c r="B127" s="2" t="s">
        <v>19</v>
      </c>
      <c r="C127" s="2">
        <v>340381</v>
      </c>
      <c r="D127" s="2" t="s">
        <v>148</v>
      </c>
      <c r="E127" s="11">
        <v>45561</v>
      </c>
      <c r="F127" s="11">
        <v>45597</v>
      </c>
      <c r="G127" s="4">
        <v>2024</v>
      </c>
      <c r="H127" s="7">
        <v>13642</v>
      </c>
      <c r="I127" s="20">
        <v>0</v>
      </c>
      <c r="J127" s="13">
        <f t="shared" si="5"/>
        <v>13642</v>
      </c>
      <c r="K127" s="2" t="s">
        <v>16</v>
      </c>
      <c r="L127" s="2" t="s">
        <v>17</v>
      </c>
      <c r="M127" s="2" t="s">
        <v>18</v>
      </c>
    </row>
    <row r="128" spans="1:13" x14ac:dyDescent="0.35">
      <c r="A128" s="18" t="s">
        <v>13</v>
      </c>
      <c r="B128" s="2" t="s">
        <v>19</v>
      </c>
      <c r="C128" s="2">
        <v>337031</v>
      </c>
      <c r="D128" s="2" t="s">
        <v>149</v>
      </c>
      <c r="E128" s="11">
        <v>45547</v>
      </c>
      <c r="F128" s="11">
        <v>45597</v>
      </c>
      <c r="G128" s="4">
        <v>2024</v>
      </c>
      <c r="H128" s="7">
        <v>104297</v>
      </c>
      <c r="I128" s="20">
        <v>0</v>
      </c>
      <c r="J128" s="13">
        <f t="shared" si="5"/>
        <v>104297</v>
      </c>
      <c r="K128" s="2" t="s">
        <v>16</v>
      </c>
      <c r="L128" s="2" t="s">
        <v>17</v>
      </c>
      <c r="M128" s="2" t="s">
        <v>18</v>
      </c>
    </row>
    <row r="129" spans="8:10" x14ac:dyDescent="0.35">
      <c r="H129" s="13">
        <f>SUBTOTAL(9,H6:H128)</f>
        <v>12738484</v>
      </c>
      <c r="I129" s="13">
        <f>SUBTOTAL(9,I6:I128)</f>
        <v>10251635</v>
      </c>
      <c r="J129" s="37">
        <f>SUM(J2:J128)</f>
        <v>2486849</v>
      </c>
    </row>
  </sheetData>
  <autoFilter ref="J1:J129"/>
  <phoneticPr fontId="3" type="noConversion"/>
  <conditionalFormatting sqref="D11:D12">
    <cfRule type="duplicateValues" dxfId="31" priority="1"/>
  </conditionalFormatting>
  <dataValidations count="1">
    <dataValidation type="whole" operator="greaterThan" allowBlank="1" showInputMessage="1" showErrorMessage="1" errorTitle="DATO ERRADO" error="El valor debe ser diferente de cero" sqref="H1:H17">
      <formula1>1</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33" workbookViewId="0">
      <selection activeCell="J46" sqref="J46"/>
    </sheetView>
  </sheetViews>
  <sheetFormatPr baseColWidth="10" defaultRowHeight="14.5" x14ac:dyDescent="0.35"/>
  <cols>
    <col min="1" max="1" width="20.54296875" customWidth="1"/>
    <col min="4" max="4" width="15.7265625" customWidth="1"/>
    <col min="8" max="8" width="15.1796875" customWidth="1"/>
    <col min="9" max="9" width="13.453125" customWidth="1"/>
    <col min="10" max="10" width="14.81640625" customWidth="1"/>
    <col min="13" max="13" width="26.1796875" customWidth="1"/>
  </cols>
  <sheetData>
    <row r="1" spans="1:13" ht="29" x14ac:dyDescent="0.35">
      <c r="A1" s="1" t="s">
        <v>0</v>
      </c>
      <c r="B1" s="1" t="s">
        <v>1</v>
      </c>
      <c r="C1" s="1" t="s">
        <v>2</v>
      </c>
      <c r="D1" s="1" t="s">
        <v>3</v>
      </c>
      <c r="E1" s="1" t="s">
        <v>4</v>
      </c>
      <c r="F1" s="1" t="s">
        <v>5</v>
      </c>
      <c r="G1" s="1" t="s">
        <v>6</v>
      </c>
      <c r="H1" s="1" t="s">
        <v>7</v>
      </c>
      <c r="I1" s="1" t="s">
        <v>8</v>
      </c>
      <c r="J1" s="1" t="s">
        <v>9</v>
      </c>
      <c r="K1" s="1" t="s">
        <v>10</v>
      </c>
      <c r="L1" s="1" t="s">
        <v>11</v>
      </c>
      <c r="M1" s="1" t="s">
        <v>12</v>
      </c>
    </row>
    <row r="2" spans="1:13" x14ac:dyDescent="0.35">
      <c r="A2" s="2" t="s">
        <v>13</v>
      </c>
      <c r="B2" s="2" t="s">
        <v>23</v>
      </c>
      <c r="C2" s="2">
        <v>9481</v>
      </c>
      <c r="D2" s="18" t="s">
        <v>24</v>
      </c>
      <c r="E2" s="3">
        <v>44865</v>
      </c>
      <c r="F2" s="3">
        <v>44865</v>
      </c>
      <c r="G2" s="4">
        <v>2022</v>
      </c>
      <c r="H2" s="6">
        <v>99400</v>
      </c>
      <c r="I2" s="19">
        <v>0</v>
      </c>
      <c r="J2" s="5">
        <v>99400</v>
      </c>
      <c r="K2" s="2" t="s">
        <v>16</v>
      </c>
      <c r="L2" s="2" t="s">
        <v>17</v>
      </c>
      <c r="M2" s="2" t="s">
        <v>18</v>
      </c>
    </row>
    <row r="3" spans="1:13" x14ac:dyDescent="0.35">
      <c r="A3" s="2" t="s">
        <v>13</v>
      </c>
      <c r="B3" s="2" t="s">
        <v>19</v>
      </c>
      <c r="C3" s="2">
        <v>207017</v>
      </c>
      <c r="D3" s="18" t="s">
        <v>26</v>
      </c>
      <c r="E3" s="3">
        <v>44972</v>
      </c>
      <c r="F3" s="3">
        <v>45008</v>
      </c>
      <c r="G3" s="4">
        <v>2023</v>
      </c>
      <c r="H3" s="6">
        <v>5400</v>
      </c>
      <c r="I3" s="19">
        <v>0</v>
      </c>
      <c r="J3" s="5">
        <v>5400</v>
      </c>
      <c r="K3" s="2" t="s">
        <v>16</v>
      </c>
      <c r="L3" s="2" t="s">
        <v>17</v>
      </c>
      <c r="M3" s="2" t="s">
        <v>18</v>
      </c>
    </row>
    <row r="4" spans="1:13" x14ac:dyDescent="0.35">
      <c r="A4" s="2" t="s">
        <v>13</v>
      </c>
      <c r="B4" s="2" t="s">
        <v>19</v>
      </c>
      <c r="C4" s="2">
        <v>202575</v>
      </c>
      <c r="D4" s="18" t="s">
        <v>25</v>
      </c>
      <c r="E4" s="3">
        <v>44957</v>
      </c>
      <c r="F4" s="3">
        <v>45035</v>
      </c>
      <c r="G4" s="4">
        <v>2023</v>
      </c>
      <c r="H4" s="6">
        <v>21600</v>
      </c>
      <c r="I4" s="19">
        <v>0</v>
      </c>
      <c r="J4" s="8">
        <v>21600</v>
      </c>
      <c r="K4" s="2" t="s">
        <v>16</v>
      </c>
      <c r="L4" s="2" t="s">
        <v>17</v>
      </c>
      <c r="M4" s="2" t="s">
        <v>18</v>
      </c>
    </row>
    <row r="5" spans="1:13" x14ac:dyDescent="0.35">
      <c r="A5" s="2" t="s">
        <v>13</v>
      </c>
      <c r="B5" s="2" t="s">
        <v>19</v>
      </c>
      <c r="C5" s="2">
        <v>217969</v>
      </c>
      <c r="D5" s="18" t="s">
        <v>28</v>
      </c>
      <c r="E5" s="3">
        <v>45008</v>
      </c>
      <c r="F5" s="3">
        <v>45033</v>
      </c>
      <c r="G5" s="4">
        <v>2023</v>
      </c>
      <c r="H5" s="6">
        <v>119357</v>
      </c>
      <c r="I5" s="19">
        <v>0</v>
      </c>
      <c r="J5" s="8">
        <v>119357</v>
      </c>
      <c r="K5" s="2" t="s">
        <v>16</v>
      </c>
      <c r="L5" s="2" t="s">
        <v>17</v>
      </c>
      <c r="M5" s="2" t="s">
        <v>18</v>
      </c>
    </row>
    <row r="6" spans="1:13" x14ac:dyDescent="0.35">
      <c r="A6" s="2" t="s">
        <v>13</v>
      </c>
      <c r="B6" s="2" t="s">
        <v>23</v>
      </c>
      <c r="C6" s="2">
        <v>13544</v>
      </c>
      <c r="D6" s="18" t="s">
        <v>46</v>
      </c>
      <c r="E6" s="3">
        <v>45126</v>
      </c>
      <c r="F6" s="9">
        <v>45300</v>
      </c>
      <c r="G6" s="4">
        <v>2023</v>
      </c>
      <c r="H6" s="10">
        <v>161008</v>
      </c>
      <c r="I6" s="19">
        <v>143508</v>
      </c>
      <c r="J6" s="8">
        <v>17500</v>
      </c>
      <c r="K6" s="2" t="s">
        <v>16</v>
      </c>
      <c r="L6" s="2" t="s">
        <v>17</v>
      </c>
      <c r="M6" s="2" t="s">
        <v>18</v>
      </c>
    </row>
    <row r="7" spans="1:13" x14ac:dyDescent="0.35">
      <c r="A7" s="2" t="s">
        <v>13</v>
      </c>
      <c r="B7" s="2" t="s">
        <v>19</v>
      </c>
      <c r="C7" s="2">
        <v>275536</v>
      </c>
      <c r="D7" s="18" t="s">
        <v>63</v>
      </c>
      <c r="E7" s="3">
        <v>45231</v>
      </c>
      <c r="F7" s="9">
        <v>45301</v>
      </c>
      <c r="G7" s="4">
        <v>2023</v>
      </c>
      <c r="H7" s="10">
        <v>42300</v>
      </c>
      <c r="I7" s="19">
        <v>30000</v>
      </c>
      <c r="J7" s="8">
        <v>12300</v>
      </c>
      <c r="K7" s="2" t="s">
        <v>16</v>
      </c>
      <c r="L7" s="2" t="s">
        <v>17</v>
      </c>
      <c r="M7" s="2" t="s">
        <v>18</v>
      </c>
    </row>
    <row r="8" spans="1:13" x14ac:dyDescent="0.35">
      <c r="A8" s="2" t="s">
        <v>13</v>
      </c>
      <c r="B8" s="2" t="s">
        <v>19</v>
      </c>
      <c r="C8" s="2">
        <v>280540</v>
      </c>
      <c r="D8" s="18" t="s">
        <v>65</v>
      </c>
      <c r="E8" s="3">
        <v>45257</v>
      </c>
      <c r="F8" s="9">
        <v>45301</v>
      </c>
      <c r="G8" s="4">
        <v>2023</v>
      </c>
      <c r="H8" s="10">
        <v>46400</v>
      </c>
      <c r="I8" s="19">
        <v>42300</v>
      </c>
      <c r="J8" s="8">
        <v>4100</v>
      </c>
      <c r="K8" s="2" t="s">
        <v>16</v>
      </c>
      <c r="L8" s="2" t="s">
        <v>17</v>
      </c>
      <c r="M8" s="2" t="s">
        <v>18</v>
      </c>
    </row>
    <row r="9" spans="1:13" x14ac:dyDescent="0.35">
      <c r="A9" s="2" t="s">
        <v>13</v>
      </c>
      <c r="B9" s="2" t="s">
        <v>19</v>
      </c>
      <c r="C9" s="2">
        <v>281697</v>
      </c>
      <c r="D9" s="18" t="s">
        <v>74</v>
      </c>
      <c r="E9" s="3">
        <v>45261</v>
      </c>
      <c r="F9" s="9">
        <v>45306</v>
      </c>
      <c r="G9" s="4">
        <v>2023</v>
      </c>
      <c r="H9" s="10">
        <v>42300</v>
      </c>
      <c r="I9" s="19">
        <v>30000</v>
      </c>
      <c r="J9" s="8">
        <v>12300</v>
      </c>
      <c r="K9" s="2" t="s">
        <v>16</v>
      </c>
      <c r="L9" s="2" t="s">
        <v>17</v>
      </c>
      <c r="M9" s="2" t="s">
        <v>18</v>
      </c>
    </row>
    <row r="10" spans="1:13" x14ac:dyDescent="0.35">
      <c r="A10" s="2" t="s">
        <v>13</v>
      </c>
      <c r="B10" s="2" t="s">
        <v>19</v>
      </c>
      <c r="C10" s="2">
        <v>285972</v>
      </c>
      <c r="D10" s="18" t="s">
        <v>79</v>
      </c>
      <c r="E10" s="3">
        <v>45288</v>
      </c>
      <c r="F10" s="9">
        <v>45306</v>
      </c>
      <c r="G10" s="4">
        <v>2023</v>
      </c>
      <c r="H10" s="10">
        <v>42300</v>
      </c>
      <c r="I10" s="19">
        <v>46400</v>
      </c>
      <c r="J10" s="8">
        <v>-4100</v>
      </c>
      <c r="K10" s="2" t="s">
        <v>16</v>
      </c>
      <c r="L10" s="2" t="s">
        <v>17</v>
      </c>
      <c r="M10" s="2" t="s">
        <v>18</v>
      </c>
    </row>
    <row r="11" spans="1:13" x14ac:dyDescent="0.35">
      <c r="A11" s="2" t="s">
        <v>13</v>
      </c>
      <c r="B11" s="2" t="s">
        <v>19</v>
      </c>
      <c r="C11" s="2">
        <v>291169</v>
      </c>
      <c r="D11" s="18" t="s">
        <v>93</v>
      </c>
      <c r="E11" s="11">
        <v>45320</v>
      </c>
      <c r="F11" s="12">
        <v>45337</v>
      </c>
      <c r="G11" s="4">
        <v>2024</v>
      </c>
      <c r="H11" s="7">
        <v>17712</v>
      </c>
      <c r="I11" s="19">
        <v>0</v>
      </c>
      <c r="J11" s="7">
        <v>17712</v>
      </c>
      <c r="K11" s="2" t="s">
        <v>16</v>
      </c>
      <c r="L11" s="2" t="s">
        <v>17</v>
      </c>
      <c r="M11" s="2" t="s">
        <v>18</v>
      </c>
    </row>
    <row r="12" spans="1:13" x14ac:dyDescent="0.35">
      <c r="A12" s="2" t="s">
        <v>13</v>
      </c>
      <c r="B12" s="2" t="s">
        <v>19</v>
      </c>
      <c r="C12" s="2">
        <v>291173</v>
      </c>
      <c r="D12" s="18" t="s">
        <v>94</v>
      </c>
      <c r="E12" s="11">
        <v>45320</v>
      </c>
      <c r="F12" s="12">
        <v>45337</v>
      </c>
      <c r="G12" s="4">
        <v>2024</v>
      </c>
      <c r="H12" s="7">
        <v>36400</v>
      </c>
      <c r="I12" s="19">
        <v>0</v>
      </c>
      <c r="J12" s="7">
        <v>36400</v>
      </c>
      <c r="K12" s="2" t="s">
        <v>16</v>
      </c>
      <c r="L12" s="2" t="s">
        <v>17</v>
      </c>
      <c r="M12" s="2" t="s">
        <v>18</v>
      </c>
    </row>
    <row r="13" spans="1:13" x14ac:dyDescent="0.35">
      <c r="A13" s="2" t="s">
        <v>13</v>
      </c>
      <c r="B13" s="2" t="s">
        <v>23</v>
      </c>
      <c r="C13" s="2">
        <v>16490</v>
      </c>
      <c r="D13" s="18" t="s">
        <v>101</v>
      </c>
      <c r="E13" s="3">
        <v>45349</v>
      </c>
      <c r="F13" s="9">
        <v>45412</v>
      </c>
      <c r="G13" s="4">
        <v>2024</v>
      </c>
      <c r="H13" s="10">
        <v>149639</v>
      </c>
      <c r="I13" s="20">
        <v>0</v>
      </c>
      <c r="J13" s="10">
        <v>149639</v>
      </c>
      <c r="K13" s="2" t="s">
        <v>16</v>
      </c>
      <c r="L13" s="2" t="s">
        <v>17</v>
      </c>
      <c r="M13" s="2" t="s">
        <v>18</v>
      </c>
    </row>
    <row r="14" spans="1:13" x14ac:dyDescent="0.35">
      <c r="A14" s="2" t="s">
        <v>13</v>
      </c>
      <c r="B14" s="2" t="s">
        <v>19</v>
      </c>
      <c r="C14" s="2">
        <v>292585</v>
      </c>
      <c r="D14" s="18" t="s">
        <v>102</v>
      </c>
      <c r="E14" s="3">
        <v>45328</v>
      </c>
      <c r="F14" s="9">
        <v>45412</v>
      </c>
      <c r="G14" s="4">
        <v>2024</v>
      </c>
      <c r="H14" s="10">
        <v>47500</v>
      </c>
      <c r="I14" s="20">
        <v>41900</v>
      </c>
      <c r="J14" s="5">
        <v>5600</v>
      </c>
      <c r="K14" s="2" t="s">
        <v>16</v>
      </c>
      <c r="L14" s="2" t="s">
        <v>17</v>
      </c>
      <c r="M14" s="2" t="s">
        <v>18</v>
      </c>
    </row>
    <row r="15" spans="1:13" x14ac:dyDescent="0.35">
      <c r="A15" s="2" t="s">
        <v>13</v>
      </c>
      <c r="B15" s="2" t="s">
        <v>19</v>
      </c>
      <c r="C15" s="2">
        <v>293075</v>
      </c>
      <c r="D15" s="18" t="s">
        <v>103</v>
      </c>
      <c r="E15" s="3">
        <v>45330</v>
      </c>
      <c r="F15" s="9">
        <v>45412</v>
      </c>
      <c r="G15" s="4">
        <v>2024</v>
      </c>
      <c r="H15" s="10">
        <v>33800</v>
      </c>
      <c r="I15" s="20">
        <v>28200</v>
      </c>
      <c r="J15" s="5">
        <v>5600</v>
      </c>
      <c r="K15" s="2" t="s">
        <v>16</v>
      </c>
      <c r="L15" s="2" t="s">
        <v>17</v>
      </c>
      <c r="M15" s="2" t="s">
        <v>18</v>
      </c>
    </row>
    <row r="16" spans="1:13" x14ac:dyDescent="0.35">
      <c r="A16" s="2" t="s">
        <v>13</v>
      </c>
      <c r="B16" s="2" t="s">
        <v>19</v>
      </c>
      <c r="C16" s="2">
        <v>293873</v>
      </c>
      <c r="D16" s="18" t="s">
        <v>104</v>
      </c>
      <c r="E16" s="3">
        <v>45334</v>
      </c>
      <c r="F16" s="9">
        <v>45412</v>
      </c>
      <c r="G16" s="4">
        <v>2024</v>
      </c>
      <c r="H16" s="10">
        <v>31033</v>
      </c>
      <c r="I16" s="19">
        <v>23000</v>
      </c>
      <c r="J16" s="8">
        <v>8033</v>
      </c>
      <c r="K16" s="2" t="s">
        <v>16</v>
      </c>
      <c r="L16" s="2" t="s">
        <v>17</v>
      </c>
      <c r="M16" s="2" t="s">
        <v>18</v>
      </c>
    </row>
    <row r="17" spans="1:13" x14ac:dyDescent="0.35">
      <c r="A17" s="2" t="s">
        <v>13</v>
      </c>
      <c r="B17" s="2" t="s">
        <v>19</v>
      </c>
      <c r="C17" s="2">
        <v>294392</v>
      </c>
      <c r="D17" s="18" t="s">
        <v>105</v>
      </c>
      <c r="E17" s="3">
        <v>45337</v>
      </c>
      <c r="F17" s="9">
        <v>45412</v>
      </c>
      <c r="G17" s="4">
        <v>2024</v>
      </c>
      <c r="H17" s="10">
        <v>47500</v>
      </c>
      <c r="I17" s="19">
        <v>33984</v>
      </c>
      <c r="J17" s="8">
        <v>13516</v>
      </c>
      <c r="K17" s="2" t="s">
        <v>16</v>
      </c>
      <c r="L17" s="2" t="s">
        <v>17</v>
      </c>
      <c r="M17" s="2" t="s">
        <v>18</v>
      </c>
    </row>
    <row r="18" spans="1:13" x14ac:dyDescent="0.35">
      <c r="A18" s="2" t="s">
        <v>13</v>
      </c>
      <c r="B18" s="2" t="s">
        <v>19</v>
      </c>
      <c r="C18" s="2">
        <v>294773</v>
      </c>
      <c r="D18" s="18" t="s">
        <v>106</v>
      </c>
      <c r="E18" s="3">
        <v>45338</v>
      </c>
      <c r="F18" s="9">
        <v>45412</v>
      </c>
      <c r="G18" s="4">
        <v>2024</v>
      </c>
      <c r="H18" s="10">
        <v>188499</v>
      </c>
      <c r="I18" s="20">
        <v>168300</v>
      </c>
      <c r="J18" s="5">
        <v>20199</v>
      </c>
      <c r="K18" s="2" t="s">
        <v>16</v>
      </c>
      <c r="L18" s="2" t="s">
        <v>17</v>
      </c>
      <c r="M18" s="2" t="s">
        <v>18</v>
      </c>
    </row>
    <row r="19" spans="1:13" x14ac:dyDescent="0.35">
      <c r="A19" s="2" t="s">
        <v>13</v>
      </c>
      <c r="B19" s="2" t="s">
        <v>23</v>
      </c>
      <c r="C19" s="2">
        <v>16287</v>
      </c>
      <c r="D19" s="18" t="s">
        <v>110</v>
      </c>
      <c r="E19" s="3">
        <v>45329</v>
      </c>
      <c r="F19" s="9">
        <v>45412</v>
      </c>
      <c r="G19" s="4">
        <v>2024</v>
      </c>
      <c r="H19" s="10">
        <v>151056</v>
      </c>
      <c r="I19" s="20">
        <v>0</v>
      </c>
      <c r="J19" s="10">
        <v>151056</v>
      </c>
      <c r="K19" s="2" t="s">
        <v>16</v>
      </c>
      <c r="L19" s="2" t="s">
        <v>17</v>
      </c>
      <c r="M19" s="2" t="s">
        <v>18</v>
      </c>
    </row>
    <row r="20" spans="1:13" x14ac:dyDescent="0.35">
      <c r="A20" s="2" t="s">
        <v>13</v>
      </c>
      <c r="B20" s="2" t="s">
        <v>19</v>
      </c>
      <c r="C20" s="2">
        <v>292631</v>
      </c>
      <c r="D20" s="18" t="s">
        <v>111</v>
      </c>
      <c r="E20" s="3">
        <v>45328</v>
      </c>
      <c r="F20" s="9">
        <v>45412</v>
      </c>
      <c r="G20" s="4">
        <v>2024</v>
      </c>
      <c r="H20" s="10">
        <v>13642</v>
      </c>
      <c r="I20" s="20">
        <v>0</v>
      </c>
      <c r="J20" s="10">
        <v>13642</v>
      </c>
      <c r="K20" s="2" t="s">
        <v>16</v>
      </c>
      <c r="L20" s="2" t="s">
        <v>17</v>
      </c>
      <c r="M20" s="2" t="s">
        <v>18</v>
      </c>
    </row>
    <row r="21" spans="1:13" x14ac:dyDescent="0.35">
      <c r="A21" s="2" t="s">
        <v>13</v>
      </c>
      <c r="B21" s="2" t="s">
        <v>19</v>
      </c>
      <c r="C21" s="2">
        <v>292633</v>
      </c>
      <c r="D21" s="18" t="s">
        <v>112</v>
      </c>
      <c r="E21" s="3">
        <v>45328</v>
      </c>
      <c r="F21" s="9">
        <v>45412</v>
      </c>
      <c r="G21" s="4">
        <v>2024</v>
      </c>
      <c r="H21" s="10">
        <v>6821</v>
      </c>
      <c r="I21" s="20">
        <v>0</v>
      </c>
      <c r="J21" s="10">
        <v>6821</v>
      </c>
      <c r="K21" s="2" t="s">
        <v>16</v>
      </c>
      <c r="L21" s="2" t="s">
        <v>17</v>
      </c>
      <c r="M21" s="2" t="s">
        <v>18</v>
      </c>
    </row>
    <row r="22" spans="1:13" x14ac:dyDescent="0.35">
      <c r="A22" s="2" t="s">
        <v>13</v>
      </c>
      <c r="B22" s="2" t="s">
        <v>19</v>
      </c>
      <c r="C22" s="2">
        <v>299187</v>
      </c>
      <c r="D22" s="18" t="s">
        <v>113</v>
      </c>
      <c r="E22" s="3">
        <v>45362</v>
      </c>
      <c r="F22" s="9">
        <v>45412</v>
      </c>
      <c r="G22" s="4">
        <v>2024</v>
      </c>
      <c r="H22" s="10">
        <v>36400</v>
      </c>
      <c r="I22" s="20">
        <v>0</v>
      </c>
      <c r="J22" s="10">
        <v>36400</v>
      </c>
      <c r="K22" s="2" t="s">
        <v>16</v>
      </c>
      <c r="L22" s="2" t="s">
        <v>17</v>
      </c>
      <c r="M22" s="2" t="s">
        <v>18</v>
      </c>
    </row>
    <row r="23" spans="1:13" x14ac:dyDescent="0.35">
      <c r="A23" s="2" t="s">
        <v>13</v>
      </c>
      <c r="B23" s="2" t="s">
        <v>23</v>
      </c>
      <c r="C23" s="2">
        <v>16574</v>
      </c>
      <c r="D23" s="18" t="s">
        <v>116</v>
      </c>
      <c r="E23" s="3">
        <v>45358</v>
      </c>
      <c r="F23" s="9">
        <v>45412</v>
      </c>
      <c r="G23" s="4">
        <v>2024</v>
      </c>
      <c r="H23" s="10">
        <v>139930</v>
      </c>
      <c r="I23" s="20">
        <v>0</v>
      </c>
      <c r="J23" s="10">
        <v>139930</v>
      </c>
      <c r="K23" s="2" t="s">
        <v>16</v>
      </c>
      <c r="L23" s="2" t="s">
        <v>17</v>
      </c>
      <c r="M23" s="2" t="s">
        <v>18</v>
      </c>
    </row>
    <row r="24" spans="1:13" x14ac:dyDescent="0.35">
      <c r="A24" s="2" t="s">
        <v>13</v>
      </c>
      <c r="B24" s="2" t="s">
        <v>100</v>
      </c>
      <c r="C24" s="2">
        <v>103770</v>
      </c>
      <c r="D24" s="18" t="s">
        <v>117</v>
      </c>
      <c r="E24" s="3">
        <v>45357</v>
      </c>
      <c r="F24" s="9">
        <v>45412</v>
      </c>
      <c r="G24" s="4">
        <v>2024</v>
      </c>
      <c r="H24" s="10">
        <v>299133</v>
      </c>
      <c r="I24" s="20">
        <v>0</v>
      </c>
      <c r="J24" s="10">
        <v>299133</v>
      </c>
      <c r="K24" s="2" t="s">
        <v>16</v>
      </c>
      <c r="L24" s="2" t="s">
        <v>17</v>
      </c>
      <c r="M24" s="2" t="s">
        <v>18</v>
      </c>
    </row>
    <row r="25" spans="1:13" x14ac:dyDescent="0.35">
      <c r="A25" s="2" t="s">
        <v>13</v>
      </c>
      <c r="B25" s="2" t="s">
        <v>19</v>
      </c>
      <c r="C25" s="2">
        <v>298264</v>
      </c>
      <c r="D25" s="18" t="s">
        <v>118</v>
      </c>
      <c r="E25" s="3">
        <v>45357</v>
      </c>
      <c r="F25" s="9">
        <v>45412</v>
      </c>
      <c r="G25" s="4">
        <v>2024</v>
      </c>
      <c r="H25" s="10">
        <v>61057</v>
      </c>
      <c r="I25" s="20">
        <v>0</v>
      </c>
      <c r="J25" s="10">
        <v>61057</v>
      </c>
      <c r="K25" s="2" t="s">
        <v>16</v>
      </c>
      <c r="L25" s="2" t="s">
        <v>17</v>
      </c>
      <c r="M25" s="2" t="s">
        <v>18</v>
      </c>
    </row>
    <row r="26" spans="1:13" x14ac:dyDescent="0.35">
      <c r="A26" s="14" t="s">
        <v>13</v>
      </c>
      <c r="B26" s="18" t="s">
        <v>19</v>
      </c>
      <c r="C26" s="18">
        <v>316313</v>
      </c>
      <c r="D26" s="18" t="s">
        <v>124</v>
      </c>
      <c r="E26" s="15">
        <v>45451</v>
      </c>
      <c r="F26" s="15">
        <v>45488</v>
      </c>
      <c r="G26" s="27">
        <v>2024</v>
      </c>
      <c r="H26" s="28">
        <v>52000</v>
      </c>
      <c r="I26" s="20">
        <v>0</v>
      </c>
      <c r="J26" s="16">
        <v>52000</v>
      </c>
      <c r="K26" s="18" t="s">
        <v>16</v>
      </c>
      <c r="L26" s="18" t="s">
        <v>17</v>
      </c>
      <c r="M26" s="18" t="s">
        <v>18</v>
      </c>
    </row>
    <row r="27" spans="1:13" x14ac:dyDescent="0.35">
      <c r="A27" s="2" t="s">
        <v>13</v>
      </c>
      <c r="B27" s="18" t="s">
        <v>19</v>
      </c>
      <c r="C27" s="18">
        <v>318295</v>
      </c>
      <c r="D27" s="18" t="s">
        <v>125</v>
      </c>
      <c r="E27" s="15">
        <v>45463</v>
      </c>
      <c r="F27" s="15">
        <v>45488</v>
      </c>
      <c r="G27" s="27">
        <v>2024</v>
      </c>
      <c r="H27" s="28">
        <v>52000</v>
      </c>
      <c r="I27" s="20">
        <v>0</v>
      </c>
      <c r="J27" s="16">
        <v>52000</v>
      </c>
      <c r="K27" s="18" t="s">
        <v>16</v>
      </c>
      <c r="L27" s="18" t="s">
        <v>17</v>
      </c>
      <c r="M27" s="18" t="s">
        <v>18</v>
      </c>
    </row>
    <row r="28" spans="1:13" x14ac:dyDescent="0.35">
      <c r="A28" s="2" t="s">
        <v>13</v>
      </c>
      <c r="B28" s="18" t="s">
        <v>19</v>
      </c>
      <c r="C28" s="18">
        <v>318370</v>
      </c>
      <c r="D28" s="18" t="s">
        <v>126</v>
      </c>
      <c r="E28" s="15">
        <v>45463</v>
      </c>
      <c r="F28" s="15">
        <v>45488</v>
      </c>
      <c r="G28" s="27">
        <v>2024</v>
      </c>
      <c r="H28" s="28">
        <v>33800</v>
      </c>
      <c r="I28" s="20">
        <v>0</v>
      </c>
      <c r="J28" s="16">
        <v>33800</v>
      </c>
      <c r="K28" s="18" t="s">
        <v>16</v>
      </c>
      <c r="L28" s="18" t="s">
        <v>17</v>
      </c>
      <c r="M28" s="18" t="s">
        <v>18</v>
      </c>
    </row>
    <row r="29" spans="1:13" x14ac:dyDescent="0.35">
      <c r="A29" s="2" t="s">
        <v>13</v>
      </c>
      <c r="B29" s="18" t="s">
        <v>23</v>
      </c>
      <c r="C29" s="18">
        <v>17778</v>
      </c>
      <c r="D29" s="18" t="s">
        <v>127</v>
      </c>
      <c r="E29" s="15">
        <v>45470</v>
      </c>
      <c r="F29" s="15">
        <v>45488</v>
      </c>
      <c r="G29" s="27">
        <v>2024</v>
      </c>
      <c r="H29" s="28">
        <v>92690</v>
      </c>
      <c r="I29" s="20">
        <v>0</v>
      </c>
      <c r="J29" s="16">
        <v>92690</v>
      </c>
      <c r="K29" s="18" t="s">
        <v>16</v>
      </c>
      <c r="L29" s="18" t="s">
        <v>17</v>
      </c>
      <c r="M29" s="18" t="s">
        <v>18</v>
      </c>
    </row>
    <row r="30" spans="1:13" x14ac:dyDescent="0.35">
      <c r="A30" s="2" t="s">
        <v>13</v>
      </c>
      <c r="B30" s="18" t="s">
        <v>19</v>
      </c>
      <c r="C30" s="18">
        <v>320262</v>
      </c>
      <c r="D30" s="18" t="s">
        <v>129</v>
      </c>
      <c r="E30" s="15">
        <v>45471</v>
      </c>
      <c r="F30" s="15">
        <v>45488</v>
      </c>
      <c r="G30" s="27">
        <v>2024</v>
      </c>
      <c r="H30" s="28">
        <v>6821</v>
      </c>
      <c r="I30" s="20">
        <v>0</v>
      </c>
      <c r="J30" s="16">
        <v>6821</v>
      </c>
      <c r="K30" s="18" t="s">
        <v>16</v>
      </c>
      <c r="L30" s="18" t="s">
        <v>17</v>
      </c>
      <c r="M30" s="18" t="s">
        <v>18</v>
      </c>
    </row>
    <row r="31" spans="1:13" x14ac:dyDescent="0.35">
      <c r="A31" s="2" t="s">
        <v>13</v>
      </c>
      <c r="B31" s="18" t="s">
        <v>19</v>
      </c>
      <c r="C31" s="18">
        <v>318795</v>
      </c>
      <c r="D31" s="18" t="s">
        <v>130</v>
      </c>
      <c r="E31" s="15">
        <v>45464</v>
      </c>
      <c r="F31" s="15">
        <v>45488</v>
      </c>
      <c r="G31" s="27">
        <v>2024</v>
      </c>
      <c r="H31" s="28">
        <v>52000</v>
      </c>
      <c r="I31" s="20">
        <v>46400</v>
      </c>
      <c r="J31" s="16">
        <v>5600</v>
      </c>
      <c r="K31" s="18" t="s">
        <v>16</v>
      </c>
      <c r="L31" s="18" t="s">
        <v>17</v>
      </c>
      <c r="M31" s="18" t="s">
        <v>18</v>
      </c>
    </row>
    <row r="32" spans="1:13" x14ac:dyDescent="0.35">
      <c r="A32" s="2" t="s">
        <v>13</v>
      </c>
      <c r="B32" s="18" t="s">
        <v>19</v>
      </c>
      <c r="C32" s="18">
        <v>319764</v>
      </c>
      <c r="D32" s="18" t="s">
        <v>131</v>
      </c>
      <c r="E32" s="15">
        <v>45469</v>
      </c>
      <c r="F32" s="15">
        <v>45488</v>
      </c>
      <c r="G32" s="27">
        <v>2024</v>
      </c>
      <c r="H32" s="28">
        <v>52000</v>
      </c>
      <c r="I32" s="20">
        <v>46400</v>
      </c>
      <c r="J32" s="16">
        <v>5600</v>
      </c>
      <c r="K32" s="18" t="s">
        <v>16</v>
      </c>
      <c r="L32" s="18" t="s">
        <v>17</v>
      </c>
      <c r="M32" s="18" t="s">
        <v>18</v>
      </c>
    </row>
    <row r="33" spans="1:13" x14ac:dyDescent="0.35">
      <c r="A33" s="17" t="s">
        <v>13</v>
      </c>
      <c r="B33" s="18" t="s">
        <v>19</v>
      </c>
      <c r="C33" s="18">
        <v>326271</v>
      </c>
      <c r="D33" s="18" t="s">
        <v>134</v>
      </c>
      <c r="E33" s="15">
        <v>45500</v>
      </c>
      <c r="F33" s="29">
        <v>45531</v>
      </c>
      <c r="G33" s="27">
        <v>2024</v>
      </c>
      <c r="H33" s="28">
        <v>142985</v>
      </c>
      <c r="I33" s="20">
        <v>0</v>
      </c>
      <c r="J33" s="21">
        <v>142985</v>
      </c>
      <c r="K33" s="18" t="s">
        <v>16</v>
      </c>
      <c r="L33" s="18" t="s">
        <v>17</v>
      </c>
      <c r="M33" s="18" t="s">
        <v>18</v>
      </c>
    </row>
    <row r="34" spans="1:13" x14ac:dyDescent="0.35">
      <c r="A34" s="18" t="s">
        <v>13</v>
      </c>
      <c r="B34" s="18" t="s">
        <v>34</v>
      </c>
      <c r="C34" s="18">
        <v>106169</v>
      </c>
      <c r="D34" s="18" t="s">
        <v>135</v>
      </c>
      <c r="E34" s="15">
        <v>45476</v>
      </c>
      <c r="F34" s="29">
        <v>45531</v>
      </c>
      <c r="G34" s="27">
        <v>2024</v>
      </c>
      <c r="H34" s="28">
        <v>120269</v>
      </c>
      <c r="I34" s="20">
        <v>0</v>
      </c>
      <c r="J34" s="21">
        <v>120269</v>
      </c>
      <c r="K34" s="18" t="s">
        <v>16</v>
      </c>
      <c r="L34" s="18" t="s">
        <v>17</v>
      </c>
      <c r="M34" s="18" t="s">
        <v>18</v>
      </c>
    </row>
    <row r="35" spans="1:13" x14ac:dyDescent="0.35">
      <c r="A35" s="18" t="s">
        <v>13</v>
      </c>
      <c r="B35" s="18" t="s">
        <v>23</v>
      </c>
      <c r="C35" s="18">
        <v>18110</v>
      </c>
      <c r="D35" s="18" t="s">
        <v>136</v>
      </c>
      <c r="E35" s="15">
        <v>45500</v>
      </c>
      <c r="F35" s="29">
        <v>45531</v>
      </c>
      <c r="G35" s="27">
        <v>2024</v>
      </c>
      <c r="H35" s="28">
        <v>6086</v>
      </c>
      <c r="I35" s="20">
        <v>0</v>
      </c>
      <c r="J35" s="21">
        <v>6086</v>
      </c>
      <c r="K35" s="18" t="s">
        <v>16</v>
      </c>
      <c r="L35" s="18" t="s">
        <v>17</v>
      </c>
      <c r="M35" s="18" t="s">
        <v>18</v>
      </c>
    </row>
    <row r="36" spans="1:13" x14ac:dyDescent="0.35">
      <c r="A36" s="18" t="s">
        <v>13</v>
      </c>
      <c r="B36" s="18" t="s">
        <v>19</v>
      </c>
      <c r="C36" s="18">
        <v>309179</v>
      </c>
      <c r="D36" s="18" t="s">
        <v>137</v>
      </c>
      <c r="E36" s="15">
        <v>45414</v>
      </c>
      <c r="F36" s="29">
        <v>45475</v>
      </c>
      <c r="G36" s="27">
        <v>2024</v>
      </c>
      <c r="H36" s="28">
        <v>47500</v>
      </c>
      <c r="I36" s="20">
        <v>0</v>
      </c>
      <c r="J36" s="21">
        <v>47500</v>
      </c>
      <c r="K36" s="18" t="s">
        <v>16</v>
      </c>
      <c r="L36" s="18" t="s">
        <v>17</v>
      </c>
      <c r="M36" s="18" t="s">
        <v>18</v>
      </c>
    </row>
    <row r="37" spans="1:13" x14ac:dyDescent="0.35">
      <c r="A37" s="18" t="s">
        <v>13</v>
      </c>
      <c r="B37" s="18" t="s">
        <v>19</v>
      </c>
      <c r="C37" s="18">
        <v>332556</v>
      </c>
      <c r="D37" s="18" t="s">
        <v>140</v>
      </c>
      <c r="E37" s="15">
        <v>45527</v>
      </c>
      <c r="F37" s="15">
        <v>45560</v>
      </c>
      <c r="G37" s="27">
        <v>2024</v>
      </c>
      <c r="H37" s="28">
        <v>179433</v>
      </c>
      <c r="I37" s="20">
        <v>0</v>
      </c>
      <c r="J37" s="21">
        <v>179433</v>
      </c>
      <c r="K37" s="18" t="s">
        <v>16</v>
      </c>
      <c r="L37" s="18" t="s">
        <v>17</v>
      </c>
      <c r="M37" s="18" t="s">
        <v>18</v>
      </c>
    </row>
    <row r="38" spans="1:13" x14ac:dyDescent="0.35">
      <c r="A38" s="18" t="s">
        <v>13</v>
      </c>
      <c r="B38" s="18" t="s">
        <v>19</v>
      </c>
      <c r="C38" s="18">
        <v>329538</v>
      </c>
      <c r="D38" s="18" t="s">
        <v>142</v>
      </c>
      <c r="E38" s="15">
        <v>45516</v>
      </c>
      <c r="F38" s="15">
        <v>45560</v>
      </c>
      <c r="G38" s="27">
        <v>2024</v>
      </c>
      <c r="H38" s="28">
        <v>52000</v>
      </c>
      <c r="I38" s="20">
        <v>46400</v>
      </c>
      <c r="J38" s="21">
        <v>5600</v>
      </c>
      <c r="K38" s="2" t="s">
        <v>16</v>
      </c>
      <c r="L38" s="2" t="s">
        <v>17</v>
      </c>
      <c r="M38" s="2" t="s">
        <v>18</v>
      </c>
    </row>
    <row r="39" spans="1:13" x14ac:dyDescent="0.35">
      <c r="A39" s="18" t="s">
        <v>13</v>
      </c>
      <c r="B39" s="18" t="s">
        <v>19</v>
      </c>
      <c r="C39" s="18">
        <v>329539</v>
      </c>
      <c r="D39" s="18" t="s">
        <v>143</v>
      </c>
      <c r="E39" s="15">
        <v>45516</v>
      </c>
      <c r="F39" s="15">
        <v>45560</v>
      </c>
      <c r="G39" s="27">
        <v>2024</v>
      </c>
      <c r="H39" s="28">
        <v>35535</v>
      </c>
      <c r="I39" s="20">
        <v>31700</v>
      </c>
      <c r="J39" s="21">
        <v>3835</v>
      </c>
      <c r="K39" s="2" t="s">
        <v>16</v>
      </c>
      <c r="L39" s="2" t="s">
        <v>17</v>
      </c>
      <c r="M39" s="2" t="s">
        <v>18</v>
      </c>
    </row>
    <row r="40" spans="1:13" x14ac:dyDescent="0.35">
      <c r="A40" s="18" t="s">
        <v>13</v>
      </c>
      <c r="B40" s="2" t="s">
        <v>19</v>
      </c>
      <c r="C40" s="2">
        <v>328762</v>
      </c>
      <c r="D40" s="2" t="s">
        <v>144</v>
      </c>
      <c r="E40" s="11">
        <v>45511</v>
      </c>
      <c r="F40" s="11">
        <v>45560</v>
      </c>
      <c r="G40" s="4">
        <v>2024</v>
      </c>
      <c r="H40" s="7">
        <v>103111</v>
      </c>
      <c r="I40" s="20">
        <v>0</v>
      </c>
      <c r="J40" s="21">
        <v>103111</v>
      </c>
      <c r="K40" s="2" t="s">
        <v>16</v>
      </c>
      <c r="L40" s="2" t="s">
        <v>17</v>
      </c>
      <c r="M40" s="2" t="s">
        <v>18</v>
      </c>
    </row>
    <row r="41" spans="1:13" x14ac:dyDescent="0.35">
      <c r="A41" s="30" t="s">
        <v>13</v>
      </c>
      <c r="B41" s="30" t="s">
        <v>19</v>
      </c>
      <c r="C41" s="30">
        <v>334713</v>
      </c>
      <c r="D41" s="30" t="s">
        <v>145</v>
      </c>
      <c r="E41" s="31">
        <v>45538</v>
      </c>
      <c r="F41" s="31">
        <v>45597</v>
      </c>
      <c r="G41" s="33">
        <v>2024</v>
      </c>
      <c r="H41" s="34">
        <v>106676</v>
      </c>
      <c r="I41" s="35">
        <v>0</v>
      </c>
      <c r="J41" s="32">
        <v>106676</v>
      </c>
      <c r="K41" s="30" t="s">
        <v>16</v>
      </c>
      <c r="L41" s="30" t="s">
        <v>17</v>
      </c>
      <c r="M41" s="30" t="s">
        <v>18</v>
      </c>
    </row>
    <row r="42" spans="1:13" x14ac:dyDescent="0.35">
      <c r="A42" s="18" t="s">
        <v>13</v>
      </c>
      <c r="B42" s="2" t="s">
        <v>19</v>
      </c>
      <c r="C42" s="2">
        <v>334744</v>
      </c>
      <c r="D42" s="2" t="s">
        <v>146</v>
      </c>
      <c r="E42" s="11">
        <v>45538</v>
      </c>
      <c r="F42" s="11">
        <v>45597</v>
      </c>
      <c r="G42" s="4">
        <v>2024</v>
      </c>
      <c r="H42" s="7">
        <v>47500</v>
      </c>
      <c r="I42" s="20">
        <v>0</v>
      </c>
      <c r="J42" s="13">
        <v>47500</v>
      </c>
      <c r="K42" s="2" t="s">
        <v>16</v>
      </c>
      <c r="L42" s="2" t="s">
        <v>17</v>
      </c>
      <c r="M42" s="2" t="s">
        <v>18</v>
      </c>
    </row>
    <row r="43" spans="1:13" x14ac:dyDescent="0.35">
      <c r="A43" s="18" t="s">
        <v>13</v>
      </c>
      <c r="B43" s="2" t="s">
        <v>23</v>
      </c>
      <c r="C43" s="2">
        <v>18652</v>
      </c>
      <c r="D43" s="2" t="s">
        <v>147</v>
      </c>
      <c r="E43" s="11">
        <v>45548</v>
      </c>
      <c r="F43" s="11">
        <v>45597</v>
      </c>
      <c r="G43" s="4">
        <v>2024</v>
      </c>
      <c r="H43" s="7">
        <v>104809</v>
      </c>
      <c r="I43" s="20">
        <v>0</v>
      </c>
      <c r="J43" s="13">
        <v>104809</v>
      </c>
      <c r="K43" s="2" t="s">
        <v>16</v>
      </c>
      <c r="L43" s="2" t="s">
        <v>17</v>
      </c>
      <c r="M43" s="2" t="s">
        <v>18</v>
      </c>
    </row>
    <row r="44" spans="1:13" x14ac:dyDescent="0.35">
      <c r="A44" s="18" t="s">
        <v>13</v>
      </c>
      <c r="B44" s="2" t="s">
        <v>19</v>
      </c>
      <c r="C44" s="2">
        <v>340381</v>
      </c>
      <c r="D44" s="2" t="s">
        <v>148</v>
      </c>
      <c r="E44" s="11">
        <v>45561</v>
      </c>
      <c r="F44" s="11">
        <v>45597</v>
      </c>
      <c r="G44" s="4">
        <v>2024</v>
      </c>
      <c r="H44" s="7">
        <v>13642</v>
      </c>
      <c r="I44" s="20">
        <v>0</v>
      </c>
      <c r="J44" s="13">
        <v>13642</v>
      </c>
      <c r="K44" s="2" t="s">
        <v>16</v>
      </c>
      <c r="L44" s="2" t="s">
        <v>17</v>
      </c>
      <c r="M44" s="2" t="s">
        <v>18</v>
      </c>
    </row>
    <row r="45" spans="1:13" x14ac:dyDescent="0.35">
      <c r="A45" s="18" t="s">
        <v>13</v>
      </c>
      <c r="B45" s="2" t="s">
        <v>19</v>
      </c>
      <c r="C45" s="2">
        <v>337031</v>
      </c>
      <c r="D45" s="2" t="s">
        <v>149</v>
      </c>
      <c r="E45" s="11">
        <v>45547</v>
      </c>
      <c r="F45" s="11">
        <v>45597</v>
      </c>
      <c r="G45" s="4">
        <v>2024</v>
      </c>
      <c r="H45" s="7">
        <v>104297</v>
      </c>
      <c r="I45" s="20">
        <v>0</v>
      </c>
      <c r="J45" s="13">
        <v>104297</v>
      </c>
      <c r="K45" s="2" t="s">
        <v>16</v>
      </c>
      <c r="L45" s="2" t="s">
        <v>17</v>
      </c>
      <c r="M45" s="2" t="s">
        <v>18</v>
      </c>
    </row>
    <row r="46" spans="1:13" x14ac:dyDescent="0.35">
      <c r="H46" s="13">
        <v>3245341</v>
      </c>
      <c r="I46" s="13">
        <v>758492</v>
      </c>
      <c r="J46" s="37">
        <v>2486849</v>
      </c>
    </row>
  </sheetData>
  <conditionalFormatting sqref="D4:D5">
    <cfRule type="duplicateValues" dxfId="30" priority="1"/>
  </conditionalFormatting>
  <dataValidations count="1">
    <dataValidation type="whole" operator="greaterThan" allowBlank="1" showInputMessage="1" showErrorMessage="1" errorTitle="DATO ERRADO" error="El valor debe ser diferente de cero" sqref="H1:H5">
      <formula1>1</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0"/>
  <sheetViews>
    <sheetView workbookViewId="0">
      <selection activeCell="A3" sqref="A3:H10"/>
    </sheetView>
  </sheetViews>
  <sheetFormatPr baseColWidth="10" defaultRowHeight="10" x14ac:dyDescent="0.2"/>
  <cols>
    <col min="1" max="1" width="37.7265625" style="124" bestFit="1" customWidth="1"/>
    <col min="2" max="2" width="13.453125" style="124" bestFit="1" customWidth="1"/>
    <col min="3" max="3" width="14.36328125" style="124" bestFit="1" customWidth="1"/>
    <col min="4" max="4" width="18.1796875" style="124" bestFit="1" customWidth="1"/>
    <col min="5" max="5" width="16.90625" style="124" bestFit="1" customWidth="1"/>
    <col min="6" max="6" width="11.6328125" style="124" customWidth="1"/>
    <col min="7" max="7" width="31.54296875" style="124" bestFit="1" customWidth="1"/>
    <col min="8" max="8" width="26.08984375" style="124" customWidth="1"/>
    <col min="9" max="9" width="26.08984375" style="124" bestFit="1" customWidth="1"/>
    <col min="10" max="16384" width="10.90625" style="124"/>
  </cols>
  <sheetData>
    <row r="3" spans="1:9" ht="14.5" x14ac:dyDescent="0.35">
      <c r="A3" s="125" t="s">
        <v>318</v>
      </c>
      <c r="B3" s="124" t="s">
        <v>317</v>
      </c>
      <c r="C3" s="124" t="s">
        <v>320</v>
      </c>
      <c r="D3" s="124" t="s">
        <v>321</v>
      </c>
      <c r="E3" s="124" t="s">
        <v>322</v>
      </c>
      <c r="F3" s="124" t="s">
        <v>323</v>
      </c>
      <c r="G3" s="124" t="s">
        <v>324</v>
      </c>
      <c r="H3" s="124" t="s">
        <v>325</v>
      </c>
      <c r="I3"/>
    </row>
    <row r="4" spans="1:9" ht="14.5" x14ac:dyDescent="0.35">
      <c r="A4" s="126" t="s">
        <v>315</v>
      </c>
      <c r="B4" s="127">
        <v>21</v>
      </c>
      <c r="C4" s="128">
        <v>1598952</v>
      </c>
      <c r="D4" s="128">
        <v>1598952</v>
      </c>
      <c r="E4" s="128">
        <v>0</v>
      </c>
      <c r="F4" s="128">
        <v>0</v>
      </c>
      <c r="G4" s="128">
        <v>0</v>
      </c>
      <c r="H4" s="128">
        <v>0</v>
      </c>
      <c r="I4"/>
    </row>
    <row r="5" spans="1:9" ht="14.5" x14ac:dyDescent="0.35">
      <c r="A5" s="126" t="s">
        <v>316</v>
      </c>
      <c r="B5" s="127">
        <v>1</v>
      </c>
      <c r="C5" s="128">
        <v>33800</v>
      </c>
      <c r="D5" s="128">
        <v>28200</v>
      </c>
      <c r="E5" s="128">
        <v>0</v>
      </c>
      <c r="F5" s="128">
        <v>5600</v>
      </c>
      <c r="G5" s="128">
        <v>0</v>
      </c>
      <c r="H5" s="128">
        <v>0</v>
      </c>
      <c r="I5"/>
    </row>
    <row r="6" spans="1:9" ht="14.5" x14ac:dyDescent="0.35">
      <c r="A6" s="126" t="s">
        <v>228</v>
      </c>
      <c r="B6" s="127">
        <v>7</v>
      </c>
      <c r="C6" s="128">
        <v>449845</v>
      </c>
      <c r="D6" s="128">
        <v>0</v>
      </c>
      <c r="E6" s="128">
        <v>449845</v>
      </c>
      <c r="F6" s="128">
        <v>0</v>
      </c>
      <c r="G6" s="128">
        <v>0</v>
      </c>
      <c r="H6" s="128">
        <v>0</v>
      </c>
      <c r="I6"/>
    </row>
    <row r="7" spans="1:9" ht="14.5" x14ac:dyDescent="0.35">
      <c r="A7" s="126" t="s">
        <v>279</v>
      </c>
      <c r="B7" s="127">
        <v>2</v>
      </c>
      <c r="C7" s="128">
        <v>211485</v>
      </c>
      <c r="D7" s="128">
        <v>0</v>
      </c>
      <c r="E7" s="128">
        <v>0</v>
      </c>
      <c r="F7" s="128">
        <v>0</v>
      </c>
      <c r="G7" s="128">
        <v>0</v>
      </c>
      <c r="H7" s="128">
        <v>211485</v>
      </c>
      <c r="I7"/>
    </row>
    <row r="8" spans="1:9" ht="14.5" x14ac:dyDescent="0.35">
      <c r="A8" s="126" t="s">
        <v>254</v>
      </c>
      <c r="B8" s="127">
        <v>2</v>
      </c>
      <c r="C8" s="128">
        <v>104000</v>
      </c>
      <c r="D8" s="128">
        <v>0</v>
      </c>
      <c r="E8" s="128">
        <v>0</v>
      </c>
      <c r="F8" s="128">
        <v>0</v>
      </c>
      <c r="G8" s="128">
        <v>104000</v>
      </c>
      <c r="H8" s="128">
        <v>0</v>
      </c>
      <c r="I8"/>
    </row>
    <row r="9" spans="1:9" ht="14.5" x14ac:dyDescent="0.35">
      <c r="A9" s="126" t="s">
        <v>283</v>
      </c>
      <c r="B9" s="127">
        <v>11</v>
      </c>
      <c r="C9" s="128">
        <v>88767</v>
      </c>
      <c r="D9" s="128">
        <v>0</v>
      </c>
      <c r="E9" s="128">
        <v>0</v>
      </c>
      <c r="F9" s="128">
        <v>88767</v>
      </c>
      <c r="G9" s="128">
        <v>0</v>
      </c>
      <c r="H9" s="128">
        <v>0</v>
      </c>
      <c r="I9"/>
    </row>
    <row r="10" spans="1:9" ht="14.5" x14ac:dyDescent="0.35">
      <c r="A10" s="126" t="s">
        <v>319</v>
      </c>
      <c r="B10" s="127">
        <v>44</v>
      </c>
      <c r="C10" s="128">
        <v>2486849</v>
      </c>
      <c r="D10" s="128">
        <v>1627152</v>
      </c>
      <c r="E10" s="128">
        <v>449845</v>
      </c>
      <c r="F10" s="128">
        <v>94367</v>
      </c>
      <c r="G10" s="128">
        <v>104000</v>
      </c>
      <c r="H10" s="128">
        <v>211485</v>
      </c>
      <c r="I1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46"/>
  <sheetViews>
    <sheetView showGridLines="0" topLeftCell="AB1" workbookViewId="0">
      <pane ySplit="2" topLeftCell="A3" activePane="bottomLeft" state="frozen"/>
      <selection pane="bottomLeft" activeCell="AN1" sqref="AN1"/>
    </sheetView>
  </sheetViews>
  <sheetFormatPr baseColWidth="10" defaultRowHeight="10" x14ac:dyDescent="0.2"/>
  <cols>
    <col min="1" max="16384" width="10.90625" style="124"/>
  </cols>
  <sheetData>
    <row r="1" spans="1:47" s="120" customFormat="1" x14ac:dyDescent="0.2">
      <c r="A1" s="119"/>
      <c r="G1" s="121"/>
      <c r="H1" s="121"/>
      <c r="I1" s="122">
        <f>+SUBTOTAL(9,I3:I12104)</f>
        <v>3245341</v>
      </c>
      <c r="J1" s="122">
        <f>+SUBTOTAL(9,J3:J12104)</f>
        <v>2486849</v>
      </c>
      <c r="K1" s="123">
        <f>+J1-SUM(AH1:AO1)</f>
        <v>0</v>
      </c>
      <c r="P1" s="122">
        <f>+SUBTOTAL(9,P3:P12104)</f>
        <v>104000</v>
      </c>
      <c r="Q1" s="119"/>
      <c r="V1" s="122">
        <f>+SUBTOTAL(9,V3:V12104)</f>
        <v>3317729</v>
      </c>
      <c r="W1" s="122">
        <f>+SUBTOTAL(9,W3:W12104)</f>
        <v>94367</v>
      </c>
      <c r="X1" s="122">
        <f>+SUBTOTAL(9,X3:X12104)</f>
        <v>0</v>
      </c>
      <c r="Y1" s="122">
        <f>+SUBTOTAL(9,Y3:Y12104)</f>
        <v>458845</v>
      </c>
      <c r="Z1" s="122"/>
      <c r="AA1" s="122"/>
      <c r="AB1" s="122">
        <f>+SUBTOTAL(9,AB3:AB12104)</f>
        <v>544212</v>
      </c>
      <c r="AC1" s="119"/>
      <c r="AD1" s="119"/>
      <c r="AE1" s="119"/>
      <c r="AF1" s="119"/>
      <c r="AG1" s="119"/>
      <c r="AH1" s="122">
        <f t="shared" ref="AH1:AP1" si="0">+SUBTOTAL(9,AH3:AH12104)</f>
        <v>1627152</v>
      </c>
      <c r="AI1" s="122">
        <f t="shared" si="0"/>
        <v>449845</v>
      </c>
      <c r="AJ1" s="122">
        <f t="shared" si="0"/>
        <v>0</v>
      </c>
      <c r="AK1" s="122">
        <f t="shared" si="0"/>
        <v>0</v>
      </c>
      <c r="AL1" s="122">
        <f t="shared" si="0"/>
        <v>94367</v>
      </c>
      <c r="AM1" s="122">
        <f t="shared" si="0"/>
        <v>104000</v>
      </c>
      <c r="AN1" s="122">
        <f t="shared" si="0"/>
        <v>211485</v>
      </c>
      <c r="AO1" s="122">
        <f t="shared" si="0"/>
        <v>0</v>
      </c>
      <c r="AP1" s="122">
        <f t="shared" si="0"/>
        <v>2372232</v>
      </c>
    </row>
    <row r="2" spans="1:47" ht="30" x14ac:dyDescent="0.2">
      <c r="A2" s="98" t="s">
        <v>191</v>
      </c>
      <c r="B2" s="99" t="s">
        <v>0</v>
      </c>
      <c r="C2" s="99" t="s">
        <v>1</v>
      </c>
      <c r="D2" s="99" t="s">
        <v>2</v>
      </c>
      <c r="E2" s="99" t="s">
        <v>192</v>
      </c>
      <c r="F2" s="99" t="s">
        <v>193</v>
      </c>
      <c r="G2" s="100" t="s">
        <v>4</v>
      </c>
      <c r="H2" s="100" t="s">
        <v>5</v>
      </c>
      <c r="I2" s="101" t="s">
        <v>7</v>
      </c>
      <c r="J2" s="101" t="s">
        <v>9</v>
      </c>
      <c r="K2" s="99" t="s">
        <v>10</v>
      </c>
      <c r="L2" s="99" t="s">
        <v>11</v>
      </c>
      <c r="M2" s="99" t="s">
        <v>12</v>
      </c>
      <c r="N2" s="102" t="s">
        <v>194</v>
      </c>
      <c r="O2" s="103" t="s">
        <v>195</v>
      </c>
      <c r="P2" s="104" t="s">
        <v>196</v>
      </c>
      <c r="Q2" s="105" t="s">
        <v>197</v>
      </c>
      <c r="R2" s="106" t="s">
        <v>198</v>
      </c>
      <c r="S2" s="106" t="s">
        <v>199</v>
      </c>
      <c r="T2" s="106" t="s">
        <v>200</v>
      </c>
      <c r="U2" s="106" t="s">
        <v>201</v>
      </c>
      <c r="V2" s="106" t="s">
        <v>202</v>
      </c>
      <c r="W2" s="106" t="s">
        <v>203</v>
      </c>
      <c r="X2" s="106" t="s">
        <v>204</v>
      </c>
      <c r="Y2" s="106" t="s">
        <v>205</v>
      </c>
      <c r="Z2" s="106" t="s">
        <v>206</v>
      </c>
      <c r="AA2" s="106" t="s">
        <v>207</v>
      </c>
      <c r="AB2" s="107" t="s">
        <v>208</v>
      </c>
      <c r="AC2" s="108" t="s">
        <v>209</v>
      </c>
      <c r="AD2" s="108" t="s">
        <v>210</v>
      </c>
      <c r="AE2" s="108" t="s">
        <v>211</v>
      </c>
      <c r="AF2" s="108" t="s">
        <v>212</v>
      </c>
      <c r="AG2" s="108" t="s">
        <v>213</v>
      </c>
      <c r="AH2" s="109" t="s">
        <v>214</v>
      </c>
      <c r="AI2" s="109" t="s">
        <v>215</v>
      </c>
      <c r="AJ2" s="109" t="s">
        <v>216</v>
      </c>
      <c r="AK2" s="109" t="s">
        <v>217</v>
      </c>
      <c r="AL2" s="109" t="s">
        <v>203</v>
      </c>
      <c r="AM2" s="109" t="s">
        <v>218</v>
      </c>
      <c r="AN2" s="109" t="s">
        <v>168</v>
      </c>
      <c r="AO2" s="109" t="s">
        <v>219</v>
      </c>
      <c r="AP2" s="110" t="s">
        <v>220</v>
      </c>
      <c r="AQ2" s="110" t="s">
        <v>221</v>
      </c>
      <c r="AR2" s="110" t="s">
        <v>222</v>
      </c>
      <c r="AS2" s="110" t="s">
        <v>223</v>
      </c>
      <c r="AT2" s="110" t="s">
        <v>224</v>
      </c>
      <c r="AU2" s="110" t="s">
        <v>225</v>
      </c>
    </row>
    <row r="3" spans="1:47" x14ac:dyDescent="0.2">
      <c r="A3" s="111">
        <v>900145579</v>
      </c>
      <c r="B3" s="112" t="s">
        <v>226</v>
      </c>
      <c r="C3" s="112" t="s">
        <v>23</v>
      </c>
      <c r="D3" s="112">
        <v>13544</v>
      </c>
      <c r="E3" s="112" t="s">
        <v>46</v>
      </c>
      <c r="F3" s="112" t="s">
        <v>265</v>
      </c>
      <c r="G3" s="113">
        <v>45300</v>
      </c>
      <c r="H3" s="113">
        <v>45300</v>
      </c>
      <c r="I3" s="114">
        <v>161008</v>
      </c>
      <c r="J3" s="114">
        <v>17500</v>
      </c>
      <c r="K3" s="115" t="s">
        <v>16</v>
      </c>
      <c r="L3" s="116" t="s">
        <v>17</v>
      </c>
      <c r="M3" s="112" t="s">
        <v>18</v>
      </c>
      <c r="N3" s="112" t="s">
        <v>315</v>
      </c>
      <c r="O3" s="112" t="s">
        <v>315</v>
      </c>
      <c r="P3" s="114">
        <v>0</v>
      </c>
      <c r="Q3" s="117"/>
      <c r="R3" s="112" t="s">
        <v>255</v>
      </c>
      <c r="S3" s="118">
        <v>45126</v>
      </c>
      <c r="T3" s="118">
        <v>45300</v>
      </c>
      <c r="U3" s="118"/>
      <c r="V3" s="114">
        <v>143508</v>
      </c>
      <c r="W3" s="114">
        <v>0</v>
      </c>
      <c r="X3" s="114">
        <v>0</v>
      </c>
      <c r="Y3" s="114">
        <v>0</v>
      </c>
      <c r="Z3" s="112"/>
      <c r="AA3" s="112"/>
      <c r="AB3" s="114">
        <v>0</v>
      </c>
      <c r="AC3" s="117"/>
      <c r="AD3" s="117"/>
      <c r="AE3" s="117"/>
      <c r="AF3" s="117"/>
      <c r="AG3" s="117"/>
      <c r="AH3" s="114">
        <v>17500</v>
      </c>
      <c r="AI3" s="114">
        <v>0</v>
      </c>
      <c r="AJ3" s="114">
        <v>0</v>
      </c>
      <c r="AK3" s="114">
        <v>0</v>
      </c>
      <c r="AL3" s="114">
        <v>0</v>
      </c>
      <c r="AM3" s="114">
        <v>0</v>
      </c>
      <c r="AN3" s="114">
        <v>0</v>
      </c>
      <c r="AO3" s="114">
        <v>0</v>
      </c>
      <c r="AP3" s="114">
        <v>143508</v>
      </c>
      <c r="AQ3" s="114">
        <v>0</v>
      </c>
      <c r="AR3" s="112">
        <v>2201481872</v>
      </c>
      <c r="AS3" s="118">
        <v>45341</v>
      </c>
      <c r="AT3" s="112" t="s">
        <v>312</v>
      </c>
      <c r="AU3" s="114">
        <v>1782921</v>
      </c>
    </row>
    <row r="4" spans="1:47" x14ac:dyDescent="0.2">
      <c r="A4" s="111">
        <v>900145579</v>
      </c>
      <c r="B4" s="112" t="s">
        <v>226</v>
      </c>
      <c r="C4" s="112" t="s">
        <v>19</v>
      </c>
      <c r="D4" s="112">
        <v>285972</v>
      </c>
      <c r="E4" s="112" t="s">
        <v>79</v>
      </c>
      <c r="F4" s="112" t="s">
        <v>258</v>
      </c>
      <c r="G4" s="113">
        <v>45288</v>
      </c>
      <c r="H4" s="113">
        <v>45306</v>
      </c>
      <c r="I4" s="114">
        <v>42300</v>
      </c>
      <c r="J4" s="114">
        <v>-4100</v>
      </c>
      <c r="K4" s="115" t="s">
        <v>16</v>
      </c>
      <c r="L4" s="116" t="s">
        <v>17</v>
      </c>
      <c r="M4" s="112" t="s">
        <v>18</v>
      </c>
      <c r="N4" s="112" t="s">
        <v>315</v>
      </c>
      <c r="O4" s="112" t="s">
        <v>315</v>
      </c>
      <c r="P4" s="114">
        <v>0</v>
      </c>
      <c r="Q4" s="117"/>
      <c r="R4" s="112" t="s">
        <v>255</v>
      </c>
      <c r="S4" s="118">
        <v>45288</v>
      </c>
      <c r="T4" s="118">
        <v>45306</v>
      </c>
      <c r="U4" s="118"/>
      <c r="V4" s="114">
        <v>46400</v>
      </c>
      <c r="W4" s="114">
        <v>0</v>
      </c>
      <c r="X4" s="114">
        <v>0</v>
      </c>
      <c r="Y4" s="114">
        <v>0</v>
      </c>
      <c r="Z4" s="112"/>
      <c r="AA4" s="112"/>
      <c r="AB4" s="114">
        <v>0</v>
      </c>
      <c r="AC4" s="117"/>
      <c r="AD4" s="117"/>
      <c r="AE4" s="117"/>
      <c r="AF4" s="117"/>
      <c r="AG4" s="117"/>
      <c r="AH4" s="114">
        <v>-4100</v>
      </c>
      <c r="AI4" s="114">
        <v>0</v>
      </c>
      <c r="AJ4" s="114">
        <v>0</v>
      </c>
      <c r="AK4" s="114">
        <v>0</v>
      </c>
      <c r="AL4" s="114">
        <v>0</v>
      </c>
      <c r="AM4" s="114">
        <v>0</v>
      </c>
      <c r="AN4" s="114">
        <v>0</v>
      </c>
      <c r="AO4" s="114">
        <v>0</v>
      </c>
      <c r="AP4" s="114">
        <v>46400</v>
      </c>
      <c r="AQ4" s="114">
        <v>0</v>
      </c>
      <c r="AR4" s="112">
        <v>2201506778</v>
      </c>
      <c r="AS4" s="118">
        <v>45411</v>
      </c>
      <c r="AT4" s="112" t="s">
        <v>312</v>
      </c>
      <c r="AU4" s="114">
        <v>3573766</v>
      </c>
    </row>
    <row r="5" spans="1:47" x14ac:dyDescent="0.2">
      <c r="A5" s="111">
        <v>900145579</v>
      </c>
      <c r="B5" s="112" t="s">
        <v>226</v>
      </c>
      <c r="C5" s="112" t="s">
        <v>19</v>
      </c>
      <c r="D5" s="112">
        <v>294392</v>
      </c>
      <c r="E5" s="112" t="s">
        <v>105</v>
      </c>
      <c r="F5" s="112" t="s">
        <v>262</v>
      </c>
      <c r="G5" s="113">
        <v>45337</v>
      </c>
      <c r="H5" s="113">
        <v>45412</v>
      </c>
      <c r="I5" s="114">
        <v>47500</v>
      </c>
      <c r="J5" s="114">
        <v>13516</v>
      </c>
      <c r="K5" s="115" t="s">
        <v>16</v>
      </c>
      <c r="L5" s="116" t="s">
        <v>17</v>
      </c>
      <c r="M5" s="112" t="s">
        <v>18</v>
      </c>
      <c r="N5" s="112" t="s">
        <v>315</v>
      </c>
      <c r="O5" s="112" t="s">
        <v>315</v>
      </c>
      <c r="P5" s="114">
        <v>0</v>
      </c>
      <c r="Q5" s="117"/>
      <c r="R5" s="112" t="s">
        <v>255</v>
      </c>
      <c r="S5" s="118">
        <v>45337</v>
      </c>
      <c r="T5" s="118">
        <v>45414</v>
      </c>
      <c r="U5" s="118"/>
      <c r="V5" s="114">
        <v>52000</v>
      </c>
      <c r="W5" s="114">
        <v>0</v>
      </c>
      <c r="X5" s="114">
        <v>0</v>
      </c>
      <c r="Y5" s="114">
        <v>0</v>
      </c>
      <c r="Z5" s="112"/>
      <c r="AA5" s="112"/>
      <c r="AB5" s="114">
        <v>0</v>
      </c>
      <c r="AC5" s="117"/>
      <c r="AD5" s="117"/>
      <c r="AE5" s="117"/>
      <c r="AF5" s="117"/>
      <c r="AG5" s="117"/>
      <c r="AH5" s="114">
        <v>13516</v>
      </c>
      <c r="AI5" s="114">
        <v>0</v>
      </c>
      <c r="AJ5" s="114">
        <v>0</v>
      </c>
      <c r="AK5" s="114">
        <v>0</v>
      </c>
      <c r="AL5" s="114">
        <v>0</v>
      </c>
      <c r="AM5" s="114">
        <v>0</v>
      </c>
      <c r="AN5" s="114">
        <v>0</v>
      </c>
      <c r="AO5" s="114">
        <v>0</v>
      </c>
      <c r="AP5" s="114">
        <v>47500</v>
      </c>
      <c r="AQ5" s="114">
        <v>0</v>
      </c>
      <c r="AR5" s="112">
        <v>2201511144</v>
      </c>
      <c r="AS5" s="118">
        <v>45440</v>
      </c>
      <c r="AT5" s="112" t="s">
        <v>312</v>
      </c>
      <c r="AU5" s="114">
        <v>439047</v>
      </c>
    </row>
    <row r="6" spans="1:47" x14ac:dyDescent="0.2">
      <c r="A6" s="111">
        <v>900145579</v>
      </c>
      <c r="B6" s="112" t="s">
        <v>226</v>
      </c>
      <c r="C6" s="112" t="s">
        <v>19</v>
      </c>
      <c r="D6" s="112">
        <v>337031</v>
      </c>
      <c r="E6" s="112" t="s">
        <v>149</v>
      </c>
      <c r="F6" s="112" t="s">
        <v>253</v>
      </c>
      <c r="G6" s="113">
        <v>45547</v>
      </c>
      <c r="H6" s="113">
        <v>45597</v>
      </c>
      <c r="I6" s="114">
        <v>104297</v>
      </c>
      <c r="J6" s="114">
        <v>104297</v>
      </c>
      <c r="K6" s="115" t="s">
        <v>16</v>
      </c>
      <c r="L6" s="116" t="s">
        <v>17</v>
      </c>
      <c r="M6" s="112" t="s">
        <v>18</v>
      </c>
      <c r="N6" s="112" t="e">
        <v>#N/A</v>
      </c>
      <c r="O6" s="112" t="s">
        <v>315</v>
      </c>
      <c r="P6" s="114">
        <v>0</v>
      </c>
      <c r="Q6" s="117"/>
      <c r="R6" s="112" t="s">
        <v>255</v>
      </c>
      <c r="S6" s="118">
        <v>45547</v>
      </c>
      <c r="T6" s="118">
        <v>45597</v>
      </c>
      <c r="U6" s="118"/>
      <c r="V6" s="114">
        <v>104297</v>
      </c>
      <c r="W6" s="114">
        <v>0</v>
      </c>
      <c r="X6" s="114">
        <v>0</v>
      </c>
      <c r="Y6" s="114">
        <v>0</v>
      </c>
      <c r="Z6" s="112"/>
      <c r="AA6" s="112"/>
      <c r="AB6" s="114">
        <v>0</v>
      </c>
      <c r="AC6" s="117"/>
      <c r="AD6" s="117"/>
      <c r="AE6" s="117"/>
      <c r="AF6" s="117"/>
      <c r="AG6" s="117"/>
      <c r="AH6" s="114">
        <v>104297</v>
      </c>
      <c r="AI6" s="114">
        <v>0</v>
      </c>
      <c r="AJ6" s="114">
        <v>0</v>
      </c>
      <c r="AK6" s="114">
        <v>0</v>
      </c>
      <c r="AL6" s="114">
        <v>0</v>
      </c>
      <c r="AM6" s="114">
        <v>0</v>
      </c>
      <c r="AN6" s="114">
        <v>0</v>
      </c>
      <c r="AO6" s="114">
        <v>0</v>
      </c>
      <c r="AP6" s="114">
        <v>104297</v>
      </c>
      <c r="AQ6" s="114">
        <v>0</v>
      </c>
      <c r="AR6" s="112">
        <v>2201575326</v>
      </c>
      <c r="AS6" s="118">
        <v>45646</v>
      </c>
      <c r="AT6" s="112" t="s">
        <v>312</v>
      </c>
      <c r="AU6" s="114">
        <v>104297</v>
      </c>
    </row>
    <row r="7" spans="1:47" x14ac:dyDescent="0.2">
      <c r="A7" s="111">
        <v>900145579</v>
      </c>
      <c r="B7" s="112" t="s">
        <v>226</v>
      </c>
      <c r="C7" s="112" t="s">
        <v>19</v>
      </c>
      <c r="D7" s="112">
        <v>207017</v>
      </c>
      <c r="E7" s="112" t="s">
        <v>26</v>
      </c>
      <c r="F7" s="112" t="s">
        <v>259</v>
      </c>
      <c r="G7" s="113">
        <v>44972</v>
      </c>
      <c r="H7" s="113">
        <v>45008</v>
      </c>
      <c r="I7" s="114">
        <v>5400</v>
      </c>
      <c r="J7" s="114">
        <v>5400</v>
      </c>
      <c r="K7" s="115" t="s">
        <v>16</v>
      </c>
      <c r="L7" s="116" t="s">
        <v>17</v>
      </c>
      <c r="M7" s="112" t="s">
        <v>18</v>
      </c>
      <c r="N7" s="112" t="s">
        <v>254</v>
      </c>
      <c r="O7" s="112" t="s">
        <v>315</v>
      </c>
      <c r="P7" s="114">
        <v>0</v>
      </c>
      <c r="Q7" s="117"/>
      <c r="R7" s="112" t="s">
        <v>255</v>
      </c>
      <c r="S7" s="118">
        <v>44972</v>
      </c>
      <c r="T7" s="118">
        <v>45505</v>
      </c>
      <c r="U7" s="118"/>
      <c r="V7" s="114">
        <v>5400</v>
      </c>
      <c r="W7" s="114">
        <v>0</v>
      </c>
      <c r="X7" s="114">
        <v>0</v>
      </c>
      <c r="Y7" s="114">
        <v>0</v>
      </c>
      <c r="Z7" s="112"/>
      <c r="AA7" s="112"/>
      <c r="AB7" s="114">
        <v>0</v>
      </c>
      <c r="AC7" s="117"/>
      <c r="AD7" s="117"/>
      <c r="AE7" s="117"/>
      <c r="AF7" s="117"/>
      <c r="AG7" s="117"/>
      <c r="AH7" s="114">
        <v>5400</v>
      </c>
      <c r="AI7" s="114">
        <v>0</v>
      </c>
      <c r="AJ7" s="114">
        <v>0</v>
      </c>
      <c r="AK7" s="114">
        <v>0</v>
      </c>
      <c r="AL7" s="114">
        <v>0</v>
      </c>
      <c r="AM7" s="114">
        <v>0</v>
      </c>
      <c r="AN7" s="114">
        <v>0</v>
      </c>
      <c r="AO7" s="114">
        <v>0</v>
      </c>
      <c r="AP7" s="114">
        <v>5400</v>
      </c>
      <c r="AQ7" s="114">
        <v>0</v>
      </c>
      <c r="AR7" s="112">
        <v>4800066204</v>
      </c>
      <c r="AS7" s="118">
        <v>45623</v>
      </c>
      <c r="AT7" s="112" t="s">
        <v>310</v>
      </c>
      <c r="AU7" s="114">
        <v>1021965</v>
      </c>
    </row>
    <row r="8" spans="1:47" x14ac:dyDescent="0.2">
      <c r="A8" s="111">
        <v>900145579</v>
      </c>
      <c r="B8" s="112" t="s">
        <v>226</v>
      </c>
      <c r="C8" s="112" t="s">
        <v>19</v>
      </c>
      <c r="D8" s="112">
        <v>291173</v>
      </c>
      <c r="E8" s="112" t="s">
        <v>94</v>
      </c>
      <c r="F8" s="112" t="s">
        <v>268</v>
      </c>
      <c r="G8" s="113">
        <v>45337</v>
      </c>
      <c r="H8" s="113">
        <v>45337</v>
      </c>
      <c r="I8" s="114">
        <v>36400</v>
      </c>
      <c r="J8" s="114">
        <v>36400</v>
      </c>
      <c r="K8" s="115" t="s">
        <v>16</v>
      </c>
      <c r="L8" s="116" t="s">
        <v>17</v>
      </c>
      <c r="M8" s="112" t="s">
        <v>18</v>
      </c>
      <c r="N8" s="112" t="s">
        <v>254</v>
      </c>
      <c r="O8" s="112" t="s">
        <v>315</v>
      </c>
      <c r="P8" s="114">
        <v>0</v>
      </c>
      <c r="Q8" s="117"/>
      <c r="R8" s="112" t="s">
        <v>255</v>
      </c>
      <c r="S8" s="118">
        <v>45320</v>
      </c>
      <c r="T8" s="118">
        <v>45505</v>
      </c>
      <c r="U8" s="118"/>
      <c r="V8" s="114">
        <v>36400</v>
      </c>
      <c r="W8" s="114">
        <v>0</v>
      </c>
      <c r="X8" s="114">
        <v>0</v>
      </c>
      <c r="Y8" s="114">
        <v>0</v>
      </c>
      <c r="Z8" s="112"/>
      <c r="AA8" s="112"/>
      <c r="AB8" s="114">
        <v>0</v>
      </c>
      <c r="AC8" s="117"/>
      <c r="AD8" s="117"/>
      <c r="AE8" s="117"/>
      <c r="AF8" s="117"/>
      <c r="AG8" s="117"/>
      <c r="AH8" s="114">
        <v>36400</v>
      </c>
      <c r="AI8" s="114">
        <v>0</v>
      </c>
      <c r="AJ8" s="114">
        <v>0</v>
      </c>
      <c r="AK8" s="114">
        <v>0</v>
      </c>
      <c r="AL8" s="114">
        <v>0</v>
      </c>
      <c r="AM8" s="114">
        <v>0</v>
      </c>
      <c r="AN8" s="114">
        <v>0</v>
      </c>
      <c r="AO8" s="114">
        <v>0</v>
      </c>
      <c r="AP8" s="114">
        <v>36400</v>
      </c>
      <c r="AQ8" s="114">
        <v>0</v>
      </c>
      <c r="AR8" s="112">
        <v>4800066204</v>
      </c>
      <c r="AS8" s="118">
        <v>45623</v>
      </c>
      <c r="AT8" s="112" t="s">
        <v>310</v>
      </c>
      <c r="AU8" s="114">
        <v>1021965</v>
      </c>
    </row>
    <row r="9" spans="1:47" x14ac:dyDescent="0.2">
      <c r="A9" s="111">
        <v>900145579</v>
      </c>
      <c r="B9" s="112" t="s">
        <v>226</v>
      </c>
      <c r="C9" s="112" t="s">
        <v>19</v>
      </c>
      <c r="D9" s="112">
        <v>292633</v>
      </c>
      <c r="E9" s="112" t="s">
        <v>112</v>
      </c>
      <c r="F9" s="112" t="s">
        <v>260</v>
      </c>
      <c r="G9" s="113">
        <v>45412</v>
      </c>
      <c r="H9" s="113">
        <v>45412</v>
      </c>
      <c r="I9" s="114">
        <v>6821</v>
      </c>
      <c r="J9" s="114">
        <v>6821</v>
      </c>
      <c r="K9" s="115" t="s">
        <v>16</v>
      </c>
      <c r="L9" s="116" t="s">
        <v>17</v>
      </c>
      <c r="M9" s="112" t="s">
        <v>18</v>
      </c>
      <c r="N9" s="112" t="s">
        <v>254</v>
      </c>
      <c r="O9" s="112" t="s">
        <v>315</v>
      </c>
      <c r="P9" s="114">
        <v>0</v>
      </c>
      <c r="Q9" s="117"/>
      <c r="R9" s="112" t="s">
        <v>255</v>
      </c>
      <c r="S9" s="118">
        <v>45328</v>
      </c>
      <c r="T9" s="118">
        <v>45505</v>
      </c>
      <c r="U9" s="118"/>
      <c r="V9" s="114">
        <v>6821</v>
      </c>
      <c r="W9" s="114">
        <v>0</v>
      </c>
      <c r="X9" s="114">
        <v>0</v>
      </c>
      <c r="Y9" s="114">
        <v>0</v>
      </c>
      <c r="Z9" s="112"/>
      <c r="AA9" s="112"/>
      <c r="AB9" s="114">
        <v>0</v>
      </c>
      <c r="AC9" s="117"/>
      <c r="AD9" s="117"/>
      <c r="AE9" s="117"/>
      <c r="AF9" s="117"/>
      <c r="AG9" s="117"/>
      <c r="AH9" s="114">
        <v>6821</v>
      </c>
      <c r="AI9" s="114">
        <v>0</v>
      </c>
      <c r="AJ9" s="114">
        <v>0</v>
      </c>
      <c r="AK9" s="114">
        <v>0</v>
      </c>
      <c r="AL9" s="114">
        <v>0</v>
      </c>
      <c r="AM9" s="114">
        <v>0</v>
      </c>
      <c r="AN9" s="114">
        <v>0</v>
      </c>
      <c r="AO9" s="114">
        <v>0</v>
      </c>
      <c r="AP9" s="114">
        <v>6821</v>
      </c>
      <c r="AQ9" s="114">
        <v>0</v>
      </c>
      <c r="AR9" s="112">
        <v>4800066204</v>
      </c>
      <c r="AS9" s="118">
        <v>45623</v>
      </c>
      <c r="AT9" s="112" t="s">
        <v>310</v>
      </c>
      <c r="AU9" s="114">
        <v>1021965</v>
      </c>
    </row>
    <row r="10" spans="1:47" x14ac:dyDescent="0.2">
      <c r="A10" s="111">
        <v>900145579</v>
      </c>
      <c r="B10" s="112" t="s">
        <v>226</v>
      </c>
      <c r="C10" s="112" t="s">
        <v>19</v>
      </c>
      <c r="D10" s="112">
        <v>292631</v>
      </c>
      <c r="E10" s="112" t="s">
        <v>111</v>
      </c>
      <c r="F10" s="112" t="s">
        <v>263</v>
      </c>
      <c r="G10" s="113">
        <v>45412</v>
      </c>
      <c r="H10" s="113">
        <v>45412</v>
      </c>
      <c r="I10" s="114">
        <v>13642</v>
      </c>
      <c r="J10" s="114">
        <v>13642</v>
      </c>
      <c r="K10" s="115" t="s">
        <v>16</v>
      </c>
      <c r="L10" s="116" t="s">
        <v>17</v>
      </c>
      <c r="M10" s="112" t="s">
        <v>18</v>
      </c>
      <c r="N10" s="112" t="s">
        <v>254</v>
      </c>
      <c r="O10" s="112" t="s">
        <v>315</v>
      </c>
      <c r="P10" s="114">
        <v>0</v>
      </c>
      <c r="Q10" s="117"/>
      <c r="R10" s="112" t="s">
        <v>255</v>
      </c>
      <c r="S10" s="118">
        <v>45328</v>
      </c>
      <c r="T10" s="118">
        <v>45505</v>
      </c>
      <c r="U10" s="118"/>
      <c r="V10" s="114">
        <v>13642</v>
      </c>
      <c r="W10" s="114">
        <v>0</v>
      </c>
      <c r="X10" s="114">
        <v>0</v>
      </c>
      <c r="Y10" s="114">
        <v>0</v>
      </c>
      <c r="Z10" s="112"/>
      <c r="AA10" s="112"/>
      <c r="AB10" s="114">
        <v>0</v>
      </c>
      <c r="AC10" s="117"/>
      <c r="AD10" s="117"/>
      <c r="AE10" s="117"/>
      <c r="AF10" s="117"/>
      <c r="AG10" s="117"/>
      <c r="AH10" s="114">
        <v>13642</v>
      </c>
      <c r="AI10" s="114">
        <v>0</v>
      </c>
      <c r="AJ10" s="114">
        <v>0</v>
      </c>
      <c r="AK10" s="114">
        <v>0</v>
      </c>
      <c r="AL10" s="114">
        <v>0</v>
      </c>
      <c r="AM10" s="114">
        <v>0</v>
      </c>
      <c r="AN10" s="114">
        <v>0</v>
      </c>
      <c r="AO10" s="114">
        <v>0</v>
      </c>
      <c r="AP10" s="114">
        <v>13642</v>
      </c>
      <c r="AQ10" s="114">
        <v>0</v>
      </c>
      <c r="AR10" s="112">
        <v>4800066204</v>
      </c>
      <c r="AS10" s="118">
        <v>45623</v>
      </c>
      <c r="AT10" s="112" t="s">
        <v>310</v>
      </c>
      <c r="AU10" s="114">
        <v>1021965</v>
      </c>
    </row>
    <row r="11" spans="1:47" x14ac:dyDescent="0.2">
      <c r="A11" s="111">
        <v>900145579</v>
      </c>
      <c r="B11" s="112" t="s">
        <v>226</v>
      </c>
      <c r="C11" s="112" t="s">
        <v>19</v>
      </c>
      <c r="D11" s="112">
        <v>298264</v>
      </c>
      <c r="E11" s="112" t="s">
        <v>118</v>
      </c>
      <c r="F11" s="112" t="s">
        <v>269</v>
      </c>
      <c r="G11" s="113">
        <v>45357</v>
      </c>
      <c r="H11" s="113">
        <v>45412</v>
      </c>
      <c r="I11" s="114">
        <v>61057</v>
      </c>
      <c r="J11" s="114">
        <v>61057</v>
      </c>
      <c r="K11" s="115" t="s">
        <v>16</v>
      </c>
      <c r="L11" s="116" t="s">
        <v>17</v>
      </c>
      <c r="M11" s="112" t="s">
        <v>18</v>
      </c>
      <c r="N11" s="112" t="s">
        <v>254</v>
      </c>
      <c r="O11" s="112" t="s">
        <v>315</v>
      </c>
      <c r="P11" s="114">
        <v>0</v>
      </c>
      <c r="Q11" s="117"/>
      <c r="R11" s="112" t="s">
        <v>255</v>
      </c>
      <c r="S11" s="118">
        <v>45357</v>
      </c>
      <c r="T11" s="118">
        <v>45505</v>
      </c>
      <c r="U11" s="118"/>
      <c r="V11" s="114">
        <v>61057</v>
      </c>
      <c r="W11" s="114">
        <v>0</v>
      </c>
      <c r="X11" s="114">
        <v>0</v>
      </c>
      <c r="Y11" s="114">
        <v>0</v>
      </c>
      <c r="Z11" s="112"/>
      <c r="AA11" s="112"/>
      <c r="AB11" s="114">
        <v>0</v>
      </c>
      <c r="AC11" s="117"/>
      <c r="AD11" s="117"/>
      <c r="AE11" s="117"/>
      <c r="AF11" s="117"/>
      <c r="AG11" s="117"/>
      <c r="AH11" s="114">
        <v>61057</v>
      </c>
      <c r="AI11" s="114">
        <v>0</v>
      </c>
      <c r="AJ11" s="114">
        <v>0</v>
      </c>
      <c r="AK11" s="114">
        <v>0</v>
      </c>
      <c r="AL11" s="114">
        <v>0</v>
      </c>
      <c r="AM11" s="114">
        <v>0</v>
      </c>
      <c r="AN11" s="114">
        <v>0</v>
      </c>
      <c r="AO11" s="114">
        <v>0</v>
      </c>
      <c r="AP11" s="114">
        <v>61057</v>
      </c>
      <c r="AQ11" s="114">
        <v>0</v>
      </c>
      <c r="AR11" s="112">
        <v>4800066204</v>
      </c>
      <c r="AS11" s="118">
        <v>45623</v>
      </c>
      <c r="AT11" s="112" t="s">
        <v>310</v>
      </c>
      <c r="AU11" s="114">
        <v>1021965</v>
      </c>
    </row>
    <row r="12" spans="1:47" x14ac:dyDescent="0.2">
      <c r="A12" s="111">
        <v>900145579</v>
      </c>
      <c r="B12" s="112" t="s">
        <v>226</v>
      </c>
      <c r="C12" s="112" t="s">
        <v>23</v>
      </c>
      <c r="D12" s="112">
        <v>16574</v>
      </c>
      <c r="E12" s="112" t="s">
        <v>116</v>
      </c>
      <c r="F12" s="112" t="s">
        <v>272</v>
      </c>
      <c r="G12" s="113">
        <v>45358</v>
      </c>
      <c r="H12" s="113">
        <v>45412</v>
      </c>
      <c r="I12" s="114">
        <v>139930</v>
      </c>
      <c r="J12" s="114">
        <v>139930</v>
      </c>
      <c r="K12" s="115" t="s">
        <v>16</v>
      </c>
      <c r="L12" s="116" t="s">
        <v>17</v>
      </c>
      <c r="M12" s="112" t="s">
        <v>18</v>
      </c>
      <c r="N12" s="112" t="s">
        <v>254</v>
      </c>
      <c r="O12" s="112" t="s">
        <v>315</v>
      </c>
      <c r="P12" s="114">
        <v>0</v>
      </c>
      <c r="Q12" s="117"/>
      <c r="R12" s="112" t="s">
        <v>255</v>
      </c>
      <c r="S12" s="118">
        <v>45358</v>
      </c>
      <c r="T12" s="118">
        <v>45566</v>
      </c>
      <c r="U12" s="118"/>
      <c r="V12" s="114">
        <v>139930</v>
      </c>
      <c r="W12" s="114">
        <v>0</v>
      </c>
      <c r="X12" s="114">
        <v>0</v>
      </c>
      <c r="Y12" s="114">
        <v>0</v>
      </c>
      <c r="Z12" s="112"/>
      <c r="AA12" s="112"/>
      <c r="AB12" s="114">
        <v>0</v>
      </c>
      <c r="AC12" s="117"/>
      <c r="AD12" s="117"/>
      <c r="AE12" s="117"/>
      <c r="AF12" s="117"/>
      <c r="AG12" s="117"/>
      <c r="AH12" s="114">
        <v>139930</v>
      </c>
      <c r="AI12" s="114">
        <v>0</v>
      </c>
      <c r="AJ12" s="114">
        <v>0</v>
      </c>
      <c r="AK12" s="114">
        <v>0</v>
      </c>
      <c r="AL12" s="114">
        <v>0</v>
      </c>
      <c r="AM12" s="114">
        <v>0</v>
      </c>
      <c r="AN12" s="114">
        <v>0</v>
      </c>
      <c r="AO12" s="114">
        <v>0</v>
      </c>
      <c r="AP12" s="114">
        <v>139930</v>
      </c>
      <c r="AQ12" s="114">
        <v>0</v>
      </c>
      <c r="AR12" s="112">
        <v>2201566823</v>
      </c>
      <c r="AS12" s="118">
        <v>45623</v>
      </c>
      <c r="AT12" s="112" t="s">
        <v>312</v>
      </c>
      <c r="AU12" s="114">
        <v>333005</v>
      </c>
    </row>
    <row r="13" spans="1:47" x14ac:dyDescent="0.2">
      <c r="A13" s="111">
        <v>900145579</v>
      </c>
      <c r="B13" s="112" t="s">
        <v>226</v>
      </c>
      <c r="C13" s="112" t="s">
        <v>23</v>
      </c>
      <c r="D13" s="112">
        <v>16490</v>
      </c>
      <c r="E13" s="112" t="s">
        <v>101</v>
      </c>
      <c r="F13" s="112" t="s">
        <v>274</v>
      </c>
      <c r="G13" s="113">
        <v>45349</v>
      </c>
      <c r="H13" s="113">
        <v>45412</v>
      </c>
      <c r="I13" s="114">
        <v>149639</v>
      </c>
      <c r="J13" s="114">
        <v>149639</v>
      </c>
      <c r="K13" s="115" t="s">
        <v>16</v>
      </c>
      <c r="L13" s="116" t="s">
        <v>17</v>
      </c>
      <c r="M13" s="112" t="s">
        <v>18</v>
      </c>
      <c r="N13" s="112" t="s">
        <v>254</v>
      </c>
      <c r="O13" s="112" t="s">
        <v>315</v>
      </c>
      <c r="P13" s="114">
        <v>0</v>
      </c>
      <c r="Q13" s="117"/>
      <c r="R13" s="112" t="s">
        <v>255</v>
      </c>
      <c r="S13" s="118">
        <v>45349</v>
      </c>
      <c r="T13" s="118">
        <v>45505</v>
      </c>
      <c r="U13" s="118"/>
      <c r="V13" s="114">
        <v>149639</v>
      </c>
      <c r="W13" s="114">
        <v>0</v>
      </c>
      <c r="X13" s="114">
        <v>0</v>
      </c>
      <c r="Y13" s="114">
        <v>0</v>
      </c>
      <c r="Z13" s="112"/>
      <c r="AA13" s="112"/>
      <c r="AB13" s="114">
        <v>0</v>
      </c>
      <c r="AC13" s="117"/>
      <c r="AD13" s="117"/>
      <c r="AE13" s="117"/>
      <c r="AF13" s="117"/>
      <c r="AG13" s="117"/>
      <c r="AH13" s="114">
        <v>149639</v>
      </c>
      <c r="AI13" s="114">
        <v>0</v>
      </c>
      <c r="AJ13" s="114">
        <v>0</v>
      </c>
      <c r="AK13" s="114">
        <v>0</v>
      </c>
      <c r="AL13" s="114">
        <v>0</v>
      </c>
      <c r="AM13" s="114">
        <v>0</v>
      </c>
      <c r="AN13" s="114">
        <v>0</v>
      </c>
      <c r="AO13" s="114">
        <v>0</v>
      </c>
      <c r="AP13" s="114">
        <v>149639</v>
      </c>
      <c r="AQ13" s="114">
        <v>0</v>
      </c>
      <c r="AR13" s="112">
        <v>4800066204</v>
      </c>
      <c r="AS13" s="118">
        <v>45623</v>
      </c>
      <c r="AT13" s="112" t="s">
        <v>310</v>
      </c>
      <c r="AU13" s="114">
        <v>1021965</v>
      </c>
    </row>
    <row r="14" spans="1:47" x14ac:dyDescent="0.2">
      <c r="A14" s="111">
        <v>900145579</v>
      </c>
      <c r="B14" s="112" t="s">
        <v>226</v>
      </c>
      <c r="C14" s="112" t="s">
        <v>23</v>
      </c>
      <c r="D14" s="112">
        <v>16287</v>
      </c>
      <c r="E14" s="112" t="s">
        <v>110</v>
      </c>
      <c r="F14" s="112" t="s">
        <v>275</v>
      </c>
      <c r="G14" s="113">
        <v>45412</v>
      </c>
      <c r="H14" s="113">
        <v>45412</v>
      </c>
      <c r="I14" s="114">
        <v>151056</v>
      </c>
      <c r="J14" s="114">
        <v>151056</v>
      </c>
      <c r="K14" s="115" t="s">
        <v>16</v>
      </c>
      <c r="L14" s="116" t="s">
        <v>17</v>
      </c>
      <c r="M14" s="112" t="s">
        <v>18</v>
      </c>
      <c r="N14" s="112" t="s">
        <v>254</v>
      </c>
      <c r="O14" s="112" t="s">
        <v>315</v>
      </c>
      <c r="P14" s="114">
        <v>0</v>
      </c>
      <c r="Q14" s="117"/>
      <c r="R14" s="112" t="s">
        <v>255</v>
      </c>
      <c r="S14" s="118">
        <v>45329</v>
      </c>
      <c r="T14" s="118">
        <v>45505</v>
      </c>
      <c r="U14" s="118"/>
      <c r="V14" s="114">
        <v>151056</v>
      </c>
      <c r="W14" s="114">
        <v>0</v>
      </c>
      <c r="X14" s="114">
        <v>0</v>
      </c>
      <c r="Y14" s="114">
        <v>0</v>
      </c>
      <c r="Z14" s="112"/>
      <c r="AA14" s="112"/>
      <c r="AB14" s="114">
        <v>0</v>
      </c>
      <c r="AC14" s="117"/>
      <c r="AD14" s="117"/>
      <c r="AE14" s="117"/>
      <c r="AF14" s="117"/>
      <c r="AG14" s="117"/>
      <c r="AH14" s="114">
        <v>151056</v>
      </c>
      <c r="AI14" s="114">
        <v>0</v>
      </c>
      <c r="AJ14" s="114">
        <v>0</v>
      </c>
      <c r="AK14" s="114">
        <v>0</v>
      </c>
      <c r="AL14" s="114">
        <v>0</v>
      </c>
      <c r="AM14" s="114">
        <v>0</v>
      </c>
      <c r="AN14" s="114">
        <v>0</v>
      </c>
      <c r="AO14" s="114">
        <v>0</v>
      </c>
      <c r="AP14" s="114">
        <v>151056</v>
      </c>
      <c r="AQ14" s="114">
        <v>0</v>
      </c>
      <c r="AR14" s="112">
        <v>4800066204</v>
      </c>
      <c r="AS14" s="118">
        <v>45623</v>
      </c>
      <c r="AT14" s="112" t="s">
        <v>310</v>
      </c>
      <c r="AU14" s="114">
        <v>1021965</v>
      </c>
    </row>
    <row r="15" spans="1:47" x14ac:dyDescent="0.2">
      <c r="A15" s="111">
        <v>900145579</v>
      </c>
      <c r="B15" s="112" t="s">
        <v>226</v>
      </c>
      <c r="C15" s="112" t="s">
        <v>100</v>
      </c>
      <c r="D15" s="112">
        <v>103770</v>
      </c>
      <c r="E15" s="112" t="s">
        <v>117</v>
      </c>
      <c r="F15" s="112" t="s">
        <v>277</v>
      </c>
      <c r="G15" s="113">
        <v>45357</v>
      </c>
      <c r="H15" s="113">
        <v>45412</v>
      </c>
      <c r="I15" s="114">
        <v>299133</v>
      </c>
      <c r="J15" s="114">
        <v>299133</v>
      </c>
      <c r="K15" s="115" t="s">
        <v>16</v>
      </c>
      <c r="L15" s="116" t="s">
        <v>17</v>
      </c>
      <c r="M15" s="112" t="s">
        <v>18</v>
      </c>
      <c r="N15" s="112" t="s">
        <v>254</v>
      </c>
      <c r="O15" s="112" t="s">
        <v>315</v>
      </c>
      <c r="P15" s="114">
        <v>0</v>
      </c>
      <c r="Q15" s="117"/>
      <c r="R15" s="112" t="s">
        <v>255</v>
      </c>
      <c r="S15" s="118">
        <v>45357</v>
      </c>
      <c r="T15" s="118">
        <v>45566</v>
      </c>
      <c r="U15" s="118"/>
      <c r="V15" s="114">
        <v>299133</v>
      </c>
      <c r="W15" s="114">
        <v>0</v>
      </c>
      <c r="X15" s="114">
        <v>0</v>
      </c>
      <c r="Y15" s="114">
        <v>0</v>
      </c>
      <c r="Z15" s="112"/>
      <c r="AA15" s="112"/>
      <c r="AB15" s="114">
        <v>0</v>
      </c>
      <c r="AC15" s="117"/>
      <c r="AD15" s="117"/>
      <c r="AE15" s="117"/>
      <c r="AF15" s="117"/>
      <c r="AG15" s="117"/>
      <c r="AH15" s="114">
        <v>299133</v>
      </c>
      <c r="AI15" s="114">
        <v>0</v>
      </c>
      <c r="AJ15" s="114">
        <v>0</v>
      </c>
      <c r="AK15" s="114">
        <v>0</v>
      </c>
      <c r="AL15" s="114">
        <v>0</v>
      </c>
      <c r="AM15" s="114">
        <v>0</v>
      </c>
      <c r="AN15" s="114">
        <v>0</v>
      </c>
      <c r="AO15" s="114">
        <v>0</v>
      </c>
      <c r="AP15" s="114">
        <v>299133</v>
      </c>
      <c r="AQ15" s="114">
        <v>0</v>
      </c>
      <c r="AR15" s="112">
        <v>4800066204</v>
      </c>
      <c r="AS15" s="118">
        <v>45623</v>
      </c>
      <c r="AT15" s="112" t="s">
        <v>310</v>
      </c>
      <c r="AU15" s="114">
        <v>1021965</v>
      </c>
    </row>
    <row r="16" spans="1:47" x14ac:dyDescent="0.2">
      <c r="A16" s="111">
        <v>900145579</v>
      </c>
      <c r="B16" s="112" t="s">
        <v>226</v>
      </c>
      <c r="C16" s="112" t="s">
        <v>19</v>
      </c>
      <c r="D16" s="112">
        <v>320262</v>
      </c>
      <c r="E16" s="112" t="s">
        <v>129</v>
      </c>
      <c r="F16" s="112" t="s">
        <v>261</v>
      </c>
      <c r="G16" s="113">
        <v>45471</v>
      </c>
      <c r="H16" s="113">
        <v>45488</v>
      </c>
      <c r="I16" s="114">
        <v>6821</v>
      </c>
      <c r="J16" s="114">
        <v>6821</v>
      </c>
      <c r="K16" s="115" t="s">
        <v>16</v>
      </c>
      <c r="L16" s="116" t="s">
        <v>17</v>
      </c>
      <c r="M16" s="112" t="s">
        <v>18</v>
      </c>
      <c r="N16" s="112" t="s">
        <v>254</v>
      </c>
      <c r="O16" s="112" t="s">
        <v>315</v>
      </c>
      <c r="P16" s="114">
        <v>0</v>
      </c>
      <c r="Q16" s="117"/>
      <c r="R16" s="112" t="s">
        <v>255</v>
      </c>
      <c r="S16" s="118">
        <v>45471</v>
      </c>
      <c r="T16" s="118">
        <v>45574</v>
      </c>
      <c r="U16" s="118"/>
      <c r="V16" s="114">
        <v>6821</v>
      </c>
      <c r="W16" s="114">
        <v>0</v>
      </c>
      <c r="X16" s="114">
        <v>0</v>
      </c>
      <c r="Y16" s="114">
        <v>0</v>
      </c>
      <c r="Z16" s="112"/>
      <c r="AA16" s="112"/>
      <c r="AB16" s="114">
        <v>0</v>
      </c>
      <c r="AC16" s="117"/>
      <c r="AD16" s="117"/>
      <c r="AE16" s="117"/>
      <c r="AF16" s="117"/>
      <c r="AG16" s="117"/>
      <c r="AH16" s="114">
        <v>6821</v>
      </c>
      <c r="AI16" s="114">
        <v>0</v>
      </c>
      <c r="AJ16" s="114">
        <v>0</v>
      </c>
      <c r="AK16" s="114">
        <v>0</v>
      </c>
      <c r="AL16" s="114">
        <v>0</v>
      </c>
      <c r="AM16" s="114">
        <v>0</v>
      </c>
      <c r="AN16" s="114">
        <v>0</v>
      </c>
      <c r="AO16" s="114">
        <v>0</v>
      </c>
      <c r="AP16" s="114">
        <v>6821</v>
      </c>
      <c r="AQ16" s="114">
        <v>0</v>
      </c>
      <c r="AR16" s="112">
        <v>4800066204</v>
      </c>
      <c r="AS16" s="118">
        <v>45623</v>
      </c>
      <c r="AT16" s="112" t="s">
        <v>310</v>
      </c>
      <c r="AU16" s="114">
        <v>1021965</v>
      </c>
    </row>
    <row r="17" spans="1:47" x14ac:dyDescent="0.2">
      <c r="A17" s="111">
        <v>900145579</v>
      </c>
      <c r="B17" s="112" t="s">
        <v>226</v>
      </c>
      <c r="C17" s="112" t="s">
        <v>19</v>
      </c>
      <c r="D17" s="112">
        <v>326271</v>
      </c>
      <c r="E17" s="112" t="s">
        <v>134</v>
      </c>
      <c r="F17" s="112" t="s">
        <v>273</v>
      </c>
      <c r="G17" s="113">
        <v>45500</v>
      </c>
      <c r="H17" s="113">
        <v>45531</v>
      </c>
      <c r="I17" s="114">
        <v>142985</v>
      </c>
      <c r="J17" s="114">
        <v>142985</v>
      </c>
      <c r="K17" s="115" t="s">
        <v>16</v>
      </c>
      <c r="L17" s="116" t="s">
        <v>17</v>
      </c>
      <c r="M17" s="112" t="s">
        <v>18</v>
      </c>
      <c r="N17" s="112" t="s">
        <v>254</v>
      </c>
      <c r="O17" s="112" t="s">
        <v>315</v>
      </c>
      <c r="P17" s="114">
        <v>0</v>
      </c>
      <c r="Q17" s="117"/>
      <c r="R17" s="112" t="s">
        <v>255</v>
      </c>
      <c r="S17" s="118">
        <v>45500</v>
      </c>
      <c r="T17" s="118">
        <v>45537</v>
      </c>
      <c r="U17" s="118"/>
      <c r="V17" s="114">
        <v>142985</v>
      </c>
      <c r="W17" s="114">
        <v>0</v>
      </c>
      <c r="X17" s="114">
        <v>0</v>
      </c>
      <c r="Y17" s="114">
        <v>0</v>
      </c>
      <c r="Z17" s="112"/>
      <c r="AA17" s="112"/>
      <c r="AB17" s="114">
        <v>0</v>
      </c>
      <c r="AC17" s="117"/>
      <c r="AD17" s="117"/>
      <c r="AE17" s="117"/>
      <c r="AF17" s="117"/>
      <c r="AG17" s="117"/>
      <c r="AH17" s="114">
        <v>142985</v>
      </c>
      <c r="AI17" s="114">
        <v>0</v>
      </c>
      <c r="AJ17" s="114">
        <v>0</v>
      </c>
      <c r="AK17" s="114">
        <v>0</v>
      </c>
      <c r="AL17" s="114">
        <v>0</v>
      </c>
      <c r="AM17" s="114">
        <v>0</v>
      </c>
      <c r="AN17" s="114">
        <v>0</v>
      </c>
      <c r="AO17" s="114">
        <v>0</v>
      </c>
      <c r="AP17" s="114">
        <v>142985</v>
      </c>
      <c r="AQ17" s="114">
        <v>0</v>
      </c>
      <c r="AR17" s="112">
        <v>4800066204</v>
      </c>
      <c r="AS17" s="118">
        <v>45623</v>
      </c>
      <c r="AT17" s="112" t="s">
        <v>310</v>
      </c>
      <c r="AU17" s="114">
        <v>1021965</v>
      </c>
    </row>
    <row r="18" spans="1:47" x14ac:dyDescent="0.2">
      <c r="A18" s="111">
        <v>900145579</v>
      </c>
      <c r="B18" s="112" t="s">
        <v>226</v>
      </c>
      <c r="C18" s="112" t="s">
        <v>19</v>
      </c>
      <c r="D18" s="112">
        <v>328762</v>
      </c>
      <c r="E18" s="112" t="s">
        <v>144</v>
      </c>
      <c r="F18" s="112" t="s">
        <v>270</v>
      </c>
      <c r="G18" s="113">
        <v>45560</v>
      </c>
      <c r="H18" s="113">
        <v>45560</v>
      </c>
      <c r="I18" s="114">
        <v>103111</v>
      </c>
      <c r="J18" s="114">
        <v>103111</v>
      </c>
      <c r="K18" s="115" t="s">
        <v>16</v>
      </c>
      <c r="L18" s="116" t="s">
        <v>17</v>
      </c>
      <c r="M18" s="112" t="s">
        <v>18</v>
      </c>
      <c r="N18" s="112" t="s">
        <v>254</v>
      </c>
      <c r="O18" s="112" t="s">
        <v>315</v>
      </c>
      <c r="P18" s="114">
        <v>0</v>
      </c>
      <c r="Q18" s="117"/>
      <c r="R18" s="112" t="s">
        <v>255</v>
      </c>
      <c r="S18" s="118">
        <v>45511</v>
      </c>
      <c r="T18" s="118">
        <v>45566</v>
      </c>
      <c r="U18" s="118"/>
      <c r="V18" s="114">
        <v>103111</v>
      </c>
      <c r="W18" s="114">
        <v>0</v>
      </c>
      <c r="X18" s="114">
        <v>0</v>
      </c>
      <c r="Y18" s="114">
        <v>0</v>
      </c>
      <c r="Z18" s="112"/>
      <c r="AA18" s="112"/>
      <c r="AB18" s="114">
        <v>0</v>
      </c>
      <c r="AC18" s="117"/>
      <c r="AD18" s="117"/>
      <c r="AE18" s="117"/>
      <c r="AF18" s="117"/>
      <c r="AG18" s="117"/>
      <c r="AH18" s="114">
        <v>103111</v>
      </c>
      <c r="AI18" s="114">
        <v>0</v>
      </c>
      <c r="AJ18" s="114">
        <v>0</v>
      </c>
      <c r="AK18" s="114">
        <v>0</v>
      </c>
      <c r="AL18" s="114">
        <v>0</v>
      </c>
      <c r="AM18" s="114">
        <v>0</v>
      </c>
      <c r="AN18" s="114">
        <v>0</v>
      </c>
      <c r="AO18" s="114">
        <v>0</v>
      </c>
      <c r="AP18" s="114">
        <v>103111</v>
      </c>
      <c r="AQ18" s="114">
        <v>0</v>
      </c>
      <c r="AR18" s="112">
        <v>4800066204</v>
      </c>
      <c r="AS18" s="118">
        <v>45623</v>
      </c>
      <c r="AT18" s="112" t="s">
        <v>310</v>
      </c>
      <c r="AU18" s="114">
        <v>1021965</v>
      </c>
    </row>
    <row r="19" spans="1:47" x14ac:dyDescent="0.2">
      <c r="A19" s="111">
        <v>900145579</v>
      </c>
      <c r="B19" s="112" t="s">
        <v>226</v>
      </c>
      <c r="C19" s="112" t="s">
        <v>19</v>
      </c>
      <c r="D19" s="112">
        <v>332556</v>
      </c>
      <c r="E19" s="112" t="s">
        <v>140</v>
      </c>
      <c r="F19" s="112" t="s">
        <v>276</v>
      </c>
      <c r="G19" s="113">
        <v>45560</v>
      </c>
      <c r="H19" s="113">
        <v>45560</v>
      </c>
      <c r="I19" s="114">
        <v>179433</v>
      </c>
      <c r="J19" s="114">
        <v>179433</v>
      </c>
      <c r="K19" s="115" t="s">
        <v>16</v>
      </c>
      <c r="L19" s="116" t="s">
        <v>17</v>
      </c>
      <c r="M19" s="112" t="s">
        <v>18</v>
      </c>
      <c r="N19" s="112" t="s">
        <v>254</v>
      </c>
      <c r="O19" s="112" t="s">
        <v>315</v>
      </c>
      <c r="P19" s="114">
        <v>0</v>
      </c>
      <c r="Q19" s="117"/>
      <c r="R19" s="112" t="s">
        <v>255</v>
      </c>
      <c r="S19" s="118">
        <v>45527</v>
      </c>
      <c r="T19" s="118">
        <v>45566</v>
      </c>
      <c r="U19" s="118"/>
      <c r="V19" s="114">
        <v>179433</v>
      </c>
      <c r="W19" s="114">
        <v>0</v>
      </c>
      <c r="X19" s="114">
        <v>0</v>
      </c>
      <c r="Y19" s="114">
        <v>0</v>
      </c>
      <c r="Z19" s="112"/>
      <c r="AA19" s="112"/>
      <c r="AB19" s="114">
        <v>0</v>
      </c>
      <c r="AC19" s="117"/>
      <c r="AD19" s="117"/>
      <c r="AE19" s="117"/>
      <c r="AF19" s="117"/>
      <c r="AG19" s="117"/>
      <c r="AH19" s="114">
        <v>179433</v>
      </c>
      <c r="AI19" s="114">
        <v>0</v>
      </c>
      <c r="AJ19" s="114">
        <v>0</v>
      </c>
      <c r="AK19" s="114">
        <v>0</v>
      </c>
      <c r="AL19" s="114">
        <v>0</v>
      </c>
      <c r="AM19" s="114">
        <v>0</v>
      </c>
      <c r="AN19" s="114">
        <v>0</v>
      </c>
      <c r="AO19" s="114">
        <v>0</v>
      </c>
      <c r="AP19" s="114">
        <v>179433</v>
      </c>
      <c r="AQ19" s="114">
        <v>0</v>
      </c>
      <c r="AR19" s="112">
        <v>2201566823</v>
      </c>
      <c r="AS19" s="118">
        <v>45623</v>
      </c>
      <c r="AT19" s="112" t="s">
        <v>312</v>
      </c>
      <c r="AU19" s="114">
        <v>333005</v>
      </c>
    </row>
    <row r="20" spans="1:47" x14ac:dyDescent="0.2">
      <c r="A20" s="111">
        <v>900145579</v>
      </c>
      <c r="B20" s="112" t="s">
        <v>226</v>
      </c>
      <c r="C20" s="112" t="s">
        <v>19</v>
      </c>
      <c r="D20" s="112">
        <v>340381</v>
      </c>
      <c r="E20" s="112" t="s">
        <v>148</v>
      </c>
      <c r="F20" s="112" t="s">
        <v>264</v>
      </c>
      <c r="G20" s="113">
        <v>45561</v>
      </c>
      <c r="H20" s="113">
        <v>45597</v>
      </c>
      <c r="I20" s="114">
        <v>13642</v>
      </c>
      <c r="J20" s="114">
        <v>13642</v>
      </c>
      <c r="K20" s="115" t="s">
        <v>16</v>
      </c>
      <c r="L20" s="116" t="s">
        <v>17</v>
      </c>
      <c r="M20" s="112" t="s">
        <v>18</v>
      </c>
      <c r="N20" s="112" t="e">
        <v>#N/A</v>
      </c>
      <c r="O20" s="112" t="s">
        <v>315</v>
      </c>
      <c r="P20" s="114">
        <v>0</v>
      </c>
      <c r="Q20" s="117"/>
      <c r="R20" s="112" t="s">
        <v>255</v>
      </c>
      <c r="S20" s="118">
        <v>45561</v>
      </c>
      <c r="T20" s="118">
        <v>45597</v>
      </c>
      <c r="U20" s="118"/>
      <c r="V20" s="114">
        <v>13642</v>
      </c>
      <c r="W20" s="114">
        <v>0</v>
      </c>
      <c r="X20" s="114">
        <v>0</v>
      </c>
      <c r="Y20" s="114">
        <v>0</v>
      </c>
      <c r="Z20" s="112"/>
      <c r="AA20" s="112"/>
      <c r="AB20" s="114">
        <v>0</v>
      </c>
      <c r="AC20" s="117"/>
      <c r="AD20" s="117"/>
      <c r="AE20" s="117"/>
      <c r="AF20" s="117"/>
      <c r="AG20" s="117"/>
      <c r="AH20" s="114">
        <v>13642</v>
      </c>
      <c r="AI20" s="114">
        <v>0</v>
      </c>
      <c r="AJ20" s="114">
        <v>0</v>
      </c>
      <c r="AK20" s="114">
        <v>0</v>
      </c>
      <c r="AL20" s="114">
        <v>0</v>
      </c>
      <c r="AM20" s="114">
        <v>0</v>
      </c>
      <c r="AN20" s="114">
        <v>0</v>
      </c>
      <c r="AO20" s="114">
        <v>0</v>
      </c>
      <c r="AP20" s="114">
        <v>13642</v>
      </c>
      <c r="AQ20" s="114">
        <v>0</v>
      </c>
      <c r="AR20" s="112">
        <v>2201566823</v>
      </c>
      <c r="AS20" s="118">
        <v>45623</v>
      </c>
      <c r="AT20" s="112" t="s">
        <v>312</v>
      </c>
      <c r="AU20" s="114">
        <v>333005</v>
      </c>
    </row>
    <row r="21" spans="1:47" x14ac:dyDescent="0.2">
      <c r="A21" s="111">
        <v>900145579</v>
      </c>
      <c r="B21" s="112" t="s">
        <v>226</v>
      </c>
      <c r="C21" s="112" t="s">
        <v>19</v>
      </c>
      <c r="D21" s="112">
        <v>217969</v>
      </c>
      <c r="E21" s="112" t="s">
        <v>28</v>
      </c>
      <c r="F21" s="112" t="s">
        <v>271</v>
      </c>
      <c r="G21" s="113">
        <v>45008</v>
      </c>
      <c r="H21" s="113">
        <v>45033</v>
      </c>
      <c r="I21" s="114">
        <v>119357</v>
      </c>
      <c r="J21" s="114">
        <v>119357</v>
      </c>
      <c r="K21" s="115" t="s">
        <v>16</v>
      </c>
      <c r="L21" s="116" t="s">
        <v>17</v>
      </c>
      <c r="M21" s="112" t="s">
        <v>18</v>
      </c>
      <c r="N21" s="112" t="s">
        <v>315</v>
      </c>
      <c r="O21" s="112" t="s">
        <v>315</v>
      </c>
      <c r="P21" s="114">
        <v>0</v>
      </c>
      <c r="Q21" s="117"/>
      <c r="R21" s="112" t="s">
        <v>255</v>
      </c>
      <c r="S21" s="118">
        <v>45008</v>
      </c>
      <c r="T21" s="118">
        <v>45450</v>
      </c>
      <c r="U21" s="118"/>
      <c r="V21" s="114">
        <v>119357</v>
      </c>
      <c r="W21" s="114">
        <v>0</v>
      </c>
      <c r="X21" s="114">
        <v>0</v>
      </c>
      <c r="Y21" s="114">
        <v>0</v>
      </c>
      <c r="Z21" s="112"/>
      <c r="AA21" s="112"/>
      <c r="AB21" s="114">
        <v>0</v>
      </c>
      <c r="AC21" s="117"/>
      <c r="AD21" s="117"/>
      <c r="AE21" s="117"/>
      <c r="AF21" s="117"/>
      <c r="AG21" s="117"/>
      <c r="AH21" s="114">
        <v>119357</v>
      </c>
      <c r="AI21" s="114">
        <v>0</v>
      </c>
      <c r="AJ21" s="114">
        <v>0</v>
      </c>
      <c r="AK21" s="114">
        <v>0</v>
      </c>
      <c r="AL21" s="114">
        <v>0</v>
      </c>
      <c r="AM21" s="114">
        <v>0</v>
      </c>
      <c r="AN21" s="114">
        <v>0</v>
      </c>
      <c r="AO21" s="114">
        <v>0</v>
      </c>
      <c r="AP21" s="114">
        <v>119357</v>
      </c>
      <c r="AQ21" s="114">
        <v>0</v>
      </c>
      <c r="AR21" s="112">
        <v>4800065215</v>
      </c>
      <c r="AS21" s="118">
        <v>45552</v>
      </c>
      <c r="AT21" s="112" t="s">
        <v>311</v>
      </c>
      <c r="AU21" s="114">
        <v>1202425</v>
      </c>
    </row>
    <row r="22" spans="1:47" x14ac:dyDescent="0.2">
      <c r="A22" s="111">
        <v>900145579</v>
      </c>
      <c r="B22" s="112" t="s">
        <v>226</v>
      </c>
      <c r="C22" s="112" t="s">
        <v>19</v>
      </c>
      <c r="D22" s="112">
        <v>202575</v>
      </c>
      <c r="E22" s="112" t="s">
        <v>25</v>
      </c>
      <c r="F22" s="112" t="s">
        <v>267</v>
      </c>
      <c r="G22" s="113">
        <v>44957</v>
      </c>
      <c r="H22" s="113">
        <v>45035</v>
      </c>
      <c r="I22" s="114">
        <v>21600</v>
      </c>
      <c r="J22" s="114">
        <v>21600</v>
      </c>
      <c r="K22" s="115" t="s">
        <v>16</v>
      </c>
      <c r="L22" s="116" t="s">
        <v>17</v>
      </c>
      <c r="M22" s="112" t="s">
        <v>18</v>
      </c>
      <c r="N22" s="112" t="s">
        <v>315</v>
      </c>
      <c r="O22" s="112" t="s">
        <v>315</v>
      </c>
      <c r="P22" s="114">
        <v>0</v>
      </c>
      <c r="Q22" s="117"/>
      <c r="R22" s="112" t="s">
        <v>255</v>
      </c>
      <c r="S22" s="118">
        <v>44957</v>
      </c>
      <c r="T22" s="118">
        <v>45475</v>
      </c>
      <c r="U22" s="118"/>
      <c r="V22" s="114">
        <v>21600</v>
      </c>
      <c r="W22" s="114">
        <v>0</v>
      </c>
      <c r="X22" s="114">
        <v>0</v>
      </c>
      <c r="Y22" s="114">
        <v>0</v>
      </c>
      <c r="Z22" s="112"/>
      <c r="AA22" s="112"/>
      <c r="AB22" s="114">
        <v>0</v>
      </c>
      <c r="AC22" s="117"/>
      <c r="AD22" s="117"/>
      <c r="AE22" s="117"/>
      <c r="AF22" s="117"/>
      <c r="AG22" s="117"/>
      <c r="AH22" s="114">
        <v>21600</v>
      </c>
      <c r="AI22" s="114">
        <v>0</v>
      </c>
      <c r="AJ22" s="114">
        <v>0</v>
      </c>
      <c r="AK22" s="114">
        <v>0</v>
      </c>
      <c r="AL22" s="114">
        <v>0</v>
      </c>
      <c r="AM22" s="114">
        <v>0</v>
      </c>
      <c r="AN22" s="114">
        <v>0</v>
      </c>
      <c r="AO22" s="114">
        <v>0</v>
      </c>
      <c r="AP22" s="114">
        <v>21600</v>
      </c>
      <c r="AQ22" s="114">
        <v>0</v>
      </c>
      <c r="AR22" s="112">
        <v>4800065215</v>
      </c>
      <c r="AS22" s="118">
        <v>45552</v>
      </c>
      <c r="AT22" s="112" t="s">
        <v>311</v>
      </c>
      <c r="AU22" s="114">
        <v>1202425</v>
      </c>
    </row>
    <row r="23" spans="1:47" x14ac:dyDescent="0.2">
      <c r="A23" s="111">
        <v>900145579</v>
      </c>
      <c r="B23" s="112" t="s">
        <v>226</v>
      </c>
      <c r="C23" s="112" t="s">
        <v>19</v>
      </c>
      <c r="D23" s="112">
        <v>291169</v>
      </c>
      <c r="E23" s="112" t="s">
        <v>93</v>
      </c>
      <c r="F23" s="112" t="s">
        <v>266</v>
      </c>
      <c r="G23" s="113">
        <v>45337</v>
      </c>
      <c r="H23" s="113">
        <v>45337</v>
      </c>
      <c r="I23" s="114">
        <v>17712</v>
      </c>
      <c r="J23" s="114">
        <v>17712</v>
      </c>
      <c r="K23" s="115" t="s">
        <v>16</v>
      </c>
      <c r="L23" s="116" t="s">
        <v>17</v>
      </c>
      <c r="M23" s="112" t="s">
        <v>18</v>
      </c>
      <c r="N23" s="112" t="s">
        <v>254</v>
      </c>
      <c r="O23" s="112" t="s">
        <v>315</v>
      </c>
      <c r="P23" s="114">
        <v>0</v>
      </c>
      <c r="Q23" s="117"/>
      <c r="R23" s="112" t="s">
        <v>255</v>
      </c>
      <c r="S23" s="118">
        <v>45320</v>
      </c>
      <c r="T23" s="118">
        <v>45505</v>
      </c>
      <c r="U23" s="118"/>
      <c r="V23" s="114">
        <v>36400</v>
      </c>
      <c r="W23" s="114">
        <v>0</v>
      </c>
      <c r="X23" s="114">
        <v>0</v>
      </c>
      <c r="Y23" s="114">
        <v>0</v>
      </c>
      <c r="Z23" s="112"/>
      <c r="AA23" s="112"/>
      <c r="AB23" s="114">
        <v>0</v>
      </c>
      <c r="AC23" s="117"/>
      <c r="AD23" s="117"/>
      <c r="AE23" s="117"/>
      <c r="AF23" s="117"/>
      <c r="AG23" s="117"/>
      <c r="AH23" s="114">
        <v>17712</v>
      </c>
      <c r="AI23" s="114">
        <v>0</v>
      </c>
      <c r="AJ23" s="114">
        <v>0</v>
      </c>
      <c r="AK23" s="114">
        <v>0</v>
      </c>
      <c r="AL23" s="114">
        <v>0</v>
      </c>
      <c r="AM23" s="114">
        <v>0</v>
      </c>
      <c r="AN23" s="114">
        <v>0</v>
      </c>
      <c r="AO23" s="114">
        <v>0</v>
      </c>
      <c r="AP23" s="114">
        <v>17700</v>
      </c>
      <c r="AQ23" s="114">
        <v>0</v>
      </c>
      <c r="AR23" s="112">
        <v>4800066204</v>
      </c>
      <c r="AS23" s="118">
        <v>45623</v>
      </c>
      <c r="AT23" s="112" t="s">
        <v>310</v>
      </c>
      <c r="AU23" s="114">
        <v>1021965</v>
      </c>
    </row>
    <row r="24" spans="1:47" x14ac:dyDescent="0.2">
      <c r="A24" s="111">
        <v>900145579</v>
      </c>
      <c r="B24" s="112" t="s">
        <v>226</v>
      </c>
      <c r="C24" s="112" t="s">
        <v>19</v>
      </c>
      <c r="D24" s="112">
        <v>318370</v>
      </c>
      <c r="E24" s="112" t="s">
        <v>126</v>
      </c>
      <c r="F24" s="112" t="s">
        <v>308</v>
      </c>
      <c r="G24" s="113">
        <v>45463</v>
      </c>
      <c r="H24" s="113">
        <v>45488</v>
      </c>
      <c r="I24" s="114">
        <v>33800</v>
      </c>
      <c r="J24" s="114">
        <v>33800</v>
      </c>
      <c r="K24" s="115" t="s">
        <v>16</v>
      </c>
      <c r="L24" s="116" t="s">
        <v>17</v>
      </c>
      <c r="M24" s="112" t="s">
        <v>18</v>
      </c>
      <c r="N24" s="112" t="s">
        <v>313</v>
      </c>
      <c r="O24" s="112" t="s">
        <v>316</v>
      </c>
      <c r="P24" s="114">
        <v>0</v>
      </c>
      <c r="Q24" s="117"/>
      <c r="R24" s="112" t="s">
        <v>284</v>
      </c>
      <c r="S24" s="118">
        <v>45463</v>
      </c>
      <c r="T24" s="118">
        <v>45488</v>
      </c>
      <c r="U24" s="118"/>
      <c r="V24" s="114">
        <v>52000</v>
      </c>
      <c r="W24" s="114">
        <v>5600</v>
      </c>
      <c r="X24" s="114">
        <v>0</v>
      </c>
      <c r="Y24" s="114">
        <v>0</v>
      </c>
      <c r="Z24" s="112"/>
      <c r="AA24" s="112"/>
      <c r="AB24" s="114">
        <v>5600</v>
      </c>
      <c r="AC24" s="117" t="s">
        <v>285</v>
      </c>
      <c r="AD24" s="117" t="s">
        <v>309</v>
      </c>
      <c r="AE24" s="117" t="s">
        <v>295</v>
      </c>
      <c r="AF24" s="117" t="s">
        <v>247</v>
      </c>
      <c r="AG24" s="117" t="s">
        <v>240</v>
      </c>
      <c r="AH24" s="114">
        <v>28200</v>
      </c>
      <c r="AI24" s="114">
        <v>0</v>
      </c>
      <c r="AJ24" s="114">
        <v>0</v>
      </c>
      <c r="AK24" s="114">
        <v>0</v>
      </c>
      <c r="AL24" s="114">
        <v>5600</v>
      </c>
      <c r="AM24" s="114">
        <v>0</v>
      </c>
      <c r="AN24" s="114">
        <v>0</v>
      </c>
      <c r="AO24" s="114">
        <v>0</v>
      </c>
      <c r="AP24" s="114">
        <v>28200</v>
      </c>
      <c r="AQ24" s="114">
        <v>0</v>
      </c>
      <c r="AR24" s="112">
        <v>4800066204</v>
      </c>
      <c r="AS24" s="118">
        <v>45623</v>
      </c>
      <c r="AT24" s="112" t="s">
        <v>310</v>
      </c>
      <c r="AU24" s="114">
        <v>1021965</v>
      </c>
    </row>
    <row r="25" spans="1:47" x14ac:dyDescent="0.2">
      <c r="A25" s="111">
        <v>900145579</v>
      </c>
      <c r="B25" s="112" t="s">
        <v>226</v>
      </c>
      <c r="C25" s="112" t="s">
        <v>23</v>
      </c>
      <c r="D25" s="112">
        <v>18110</v>
      </c>
      <c r="E25" s="112" t="s">
        <v>136</v>
      </c>
      <c r="F25" s="112" t="s">
        <v>248</v>
      </c>
      <c r="G25" s="113">
        <v>45500</v>
      </c>
      <c r="H25" s="113">
        <v>45531</v>
      </c>
      <c r="I25" s="114">
        <v>6086</v>
      </c>
      <c r="J25" s="114">
        <v>6086</v>
      </c>
      <c r="K25" s="115" t="s">
        <v>16</v>
      </c>
      <c r="L25" s="116" t="s">
        <v>17</v>
      </c>
      <c r="M25" s="112" t="s">
        <v>18</v>
      </c>
      <c r="N25" s="112" t="s">
        <v>228</v>
      </c>
      <c r="O25" s="112" t="s">
        <v>228</v>
      </c>
      <c r="P25" s="114">
        <v>0</v>
      </c>
      <c r="Q25" s="117"/>
      <c r="R25" s="112" t="s">
        <v>229</v>
      </c>
      <c r="S25" s="118">
        <v>45500</v>
      </c>
      <c r="T25" s="118">
        <v>45537</v>
      </c>
      <c r="U25" s="118">
        <v>45559</v>
      </c>
      <c r="V25" s="114">
        <v>6086</v>
      </c>
      <c r="W25" s="114">
        <v>0</v>
      </c>
      <c r="X25" s="114">
        <v>0</v>
      </c>
      <c r="Y25" s="114">
        <v>6086</v>
      </c>
      <c r="Z25" s="112"/>
      <c r="AA25" s="112" t="s">
        <v>249</v>
      </c>
      <c r="AB25" s="114">
        <v>6086</v>
      </c>
      <c r="AC25" s="117" t="s">
        <v>205</v>
      </c>
      <c r="AD25" s="117" t="s">
        <v>249</v>
      </c>
      <c r="AE25" s="117" t="s">
        <v>246</v>
      </c>
      <c r="AF25" s="117" t="s">
        <v>247</v>
      </c>
      <c r="AG25" s="117" t="s">
        <v>240</v>
      </c>
      <c r="AH25" s="114">
        <v>0</v>
      </c>
      <c r="AI25" s="114">
        <v>6086</v>
      </c>
      <c r="AJ25" s="114">
        <v>0</v>
      </c>
      <c r="AK25" s="114">
        <v>0</v>
      </c>
      <c r="AL25" s="114">
        <v>0</v>
      </c>
      <c r="AM25" s="114">
        <v>0</v>
      </c>
      <c r="AN25" s="114">
        <v>0</v>
      </c>
      <c r="AO25" s="114">
        <v>0</v>
      </c>
      <c r="AP25" s="114">
        <v>0</v>
      </c>
      <c r="AQ25" s="114">
        <v>0</v>
      </c>
      <c r="AR25" s="112"/>
      <c r="AS25" s="118"/>
      <c r="AT25" s="112"/>
      <c r="AU25" s="114">
        <v>0</v>
      </c>
    </row>
    <row r="26" spans="1:47" x14ac:dyDescent="0.2">
      <c r="A26" s="111">
        <v>900145579</v>
      </c>
      <c r="B26" s="112" t="s">
        <v>226</v>
      </c>
      <c r="C26" s="112" t="s">
        <v>19</v>
      </c>
      <c r="D26" s="112">
        <v>299187</v>
      </c>
      <c r="E26" s="112" t="s">
        <v>113</v>
      </c>
      <c r="F26" s="112" t="s">
        <v>250</v>
      </c>
      <c r="G26" s="113">
        <v>45362</v>
      </c>
      <c r="H26" s="113">
        <v>45412</v>
      </c>
      <c r="I26" s="114">
        <v>36400</v>
      </c>
      <c r="J26" s="114">
        <v>36400</v>
      </c>
      <c r="K26" s="115" t="s">
        <v>16</v>
      </c>
      <c r="L26" s="116" t="s">
        <v>17</v>
      </c>
      <c r="M26" s="112" t="s">
        <v>18</v>
      </c>
      <c r="N26" s="112" t="s">
        <v>228</v>
      </c>
      <c r="O26" s="112" t="s">
        <v>228</v>
      </c>
      <c r="P26" s="114">
        <v>0</v>
      </c>
      <c r="Q26" s="117"/>
      <c r="R26" s="112" t="s">
        <v>229</v>
      </c>
      <c r="S26" s="118">
        <v>45362</v>
      </c>
      <c r="T26" s="118">
        <v>45505</v>
      </c>
      <c r="U26" s="118">
        <v>45541</v>
      </c>
      <c r="V26" s="114">
        <v>36400</v>
      </c>
      <c r="W26" s="114">
        <v>0</v>
      </c>
      <c r="X26" s="114">
        <v>0</v>
      </c>
      <c r="Y26" s="114">
        <v>36400</v>
      </c>
      <c r="Z26" s="112"/>
      <c r="AA26" s="112" t="s">
        <v>251</v>
      </c>
      <c r="AB26" s="114">
        <v>36400</v>
      </c>
      <c r="AC26" s="117" t="s">
        <v>205</v>
      </c>
      <c r="AD26" s="117" t="s">
        <v>251</v>
      </c>
      <c r="AE26" s="117" t="s">
        <v>246</v>
      </c>
      <c r="AF26" s="117" t="s">
        <v>252</v>
      </c>
      <c r="AG26" s="117" t="s">
        <v>240</v>
      </c>
      <c r="AH26" s="114">
        <v>0</v>
      </c>
      <c r="AI26" s="114">
        <v>36400</v>
      </c>
      <c r="AJ26" s="114">
        <v>0</v>
      </c>
      <c r="AK26" s="114">
        <v>0</v>
      </c>
      <c r="AL26" s="114">
        <v>0</v>
      </c>
      <c r="AM26" s="114">
        <v>0</v>
      </c>
      <c r="AN26" s="114">
        <v>0</v>
      </c>
      <c r="AO26" s="114">
        <v>0</v>
      </c>
      <c r="AP26" s="114">
        <v>0</v>
      </c>
      <c r="AQ26" s="114">
        <v>0</v>
      </c>
      <c r="AR26" s="112"/>
      <c r="AS26" s="118"/>
      <c r="AT26" s="112"/>
      <c r="AU26" s="114">
        <v>0</v>
      </c>
    </row>
    <row r="27" spans="1:47" x14ac:dyDescent="0.2">
      <c r="A27" s="111">
        <v>900145579</v>
      </c>
      <c r="B27" s="112" t="s">
        <v>226</v>
      </c>
      <c r="C27" s="112" t="s">
        <v>19</v>
      </c>
      <c r="D27" s="112">
        <v>309179</v>
      </c>
      <c r="E27" s="112" t="s">
        <v>137</v>
      </c>
      <c r="F27" s="112" t="s">
        <v>244</v>
      </c>
      <c r="G27" s="113">
        <v>45475</v>
      </c>
      <c r="H27" s="113">
        <v>45475</v>
      </c>
      <c r="I27" s="114">
        <v>47500</v>
      </c>
      <c r="J27" s="114">
        <v>47500</v>
      </c>
      <c r="K27" s="115" t="s">
        <v>16</v>
      </c>
      <c r="L27" s="116" t="s">
        <v>17</v>
      </c>
      <c r="M27" s="112" t="s">
        <v>18</v>
      </c>
      <c r="N27" s="112" t="s">
        <v>228</v>
      </c>
      <c r="O27" s="112" t="s">
        <v>228</v>
      </c>
      <c r="P27" s="114">
        <v>0</v>
      </c>
      <c r="Q27" s="117"/>
      <c r="R27" s="112" t="s">
        <v>229</v>
      </c>
      <c r="S27" s="118">
        <v>45414</v>
      </c>
      <c r="T27" s="118">
        <v>45475</v>
      </c>
      <c r="U27" s="118">
        <v>45497</v>
      </c>
      <c r="V27" s="114">
        <v>52000</v>
      </c>
      <c r="W27" s="114">
        <v>0</v>
      </c>
      <c r="X27" s="114">
        <v>0</v>
      </c>
      <c r="Y27" s="114">
        <v>52000</v>
      </c>
      <c r="Z27" s="112"/>
      <c r="AA27" s="112" t="s">
        <v>245</v>
      </c>
      <c r="AB27" s="114">
        <v>47500</v>
      </c>
      <c r="AC27" s="117" t="s">
        <v>205</v>
      </c>
      <c r="AD27" s="117" t="s">
        <v>245</v>
      </c>
      <c r="AE27" s="117" t="s">
        <v>246</v>
      </c>
      <c r="AF27" s="117" t="s">
        <v>247</v>
      </c>
      <c r="AG27" s="117" t="s">
        <v>240</v>
      </c>
      <c r="AH27" s="114">
        <v>0</v>
      </c>
      <c r="AI27" s="114">
        <v>47500</v>
      </c>
      <c r="AJ27" s="114">
        <v>0</v>
      </c>
      <c r="AK27" s="114">
        <v>0</v>
      </c>
      <c r="AL27" s="114">
        <v>0</v>
      </c>
      <c r="AM27" s="114">
        <v>0</v>
      </c>
      <c r="AN27" s="114">
        <v>0</v>
      </c>
      <c r="AO27" s="114">
        <v>0</v>
      </c>
      <c r="AP27" s="114">
        <v>0</v>
      </c>
      <c r="AQ27" s="114">
        <v>0</v>
      </c>
      <c r="AR27" s="112"/>
      <c r="AS27" s="118"/>
      <c r="AT27" s="112"/>
      <c r="AU27" s="114">
        <v>0</v>
      </c>
    </row>
    <row r="28" spans="1:47" x14ac:dyDescent="0.2">
      <c r="A28" s="111">
        <v>900145579</v>
      </c>
      <c r="B28" s="112" t="s">
        <v>226</v>
      </c>
      <c r="C28" s="112" t="s">
        <v>19</v>
      </c>
      <c r="D28" s="112">
        <v>334744</v>
      </c>
      <c r="E28" s="112" t="s">
        <v>146</v>
      </c>
      <c r="F28" s="112" t="s">
        <v>241</v>
      </c>
      <c r="G28" s="113">
        <v>45538</v>
      </c>
      <c r="H28" s="113">
        <v>45597</v>
      </c>
      <c r="I28" s="114">
        <v>47500</v>
      </c>
      <c r="J28" s="114">
        <v>47500</v>
      </c>
      <c r="K28" s="115" t="s">
        <v>16</v>
      </c>
      <c r="L28" s="116" t="s">
        <v>17</v>
      </c>
      <c r="M28" s="112" t="s">
        <v>18</v>
      </c>
      <c r="N28" s="112" t="e">
        <v>#N/A</v>
      </c>
      <c r="O28" s="112" t="s">
        <v>228</v>
      </c>
      <c r="P28" s="114">
        <v>0</v>
      </c>
      <c r="Q28" s="117"/>
      <c r="R28" s="112" t="s">
        <v>229</v>
      </c>
      <c r="S28" s="118">
        <v>45538</v>
      </c>
      <c r="T28" s="118">
        <v>45597</v>
      </c>
      <c r="U28" s="118">
        <v>45617</v>
      </c>
      <c r="V28" s="114">
        <v>52000</v>
      </c>
      <c r="W28" s="114">
        <v>0</v>
      </c>
      <c r="X28" s="114">
        <v>0</v>
      </c>
      <c r="Y28" s="114">
        <v>52000</v>
      </c>
      <c r="Z28" s="112"/>
      <c r="AA28" s="112" t="s">
        <v>242</v>
      </c>
      <c r="AB28" s="114">
        <v>47500</v>
      </c>
      <c r="AC28" s="117" t="s">
        <v>205</v>
      </c>
      <c r="AD28" s="117" t="s">
        <v>242</v>
      </c>
      <c r="AE28" s="117" t="s">
        <v>243</v>
      </c>
      <c r="AF28" s="117">
        <v>0</v>
      </c>
      <c r="AG28" s="117">
        <v>0</v>
      </c>
      <c r="AH28" s="114">
        <v>0</v>
      </c>
      <c r="AI28" s="114">
        <v>47500</v>
      </c>
      <c r="AJ28" s="114">
        <v>0</v>
      </c>
      <c r="AK28" s="114">
        <v>0</v>
      </c>
      <c r="AL28" s="114">
        <v>0</v>
      </c>
      <c r="AM28" s="114">
        <v>0</v>
      </c>
      <c r="AN28" s="114">
        <v>0</v>
      </c>
      <c r="AO28" s="114">
        <v>0</v>
      </c>
      <c r="AP28" s="114">
        <v>0</v>
      </c>
      <c r="AQ28" s="114">
        <v>0</v>
      </c>
      <c r="AR28" s="112"/>
      <c r="AS28" s="118"/>
      <c r="AT28" s="112"/>
      <c r="AU28" s="114">
        <v>0</v>
      </c>
    </row>
    <row r="29" spans="1:47" x14ac:dyDescent="0.2">
      <c r="A29" s="111">
        <v>900145579</v>
      </c>
      <c r="B29" s="112" t="s">
        <v>226</v>
      </c>
      <c r="C29" s="112" t="s">
        <v>23</v>
      </c>
      <c r="D29" s="112">
        <v>17778</v>
      </c>
      <c r="E29" s="112" t="s">
        <v>127</v>
      </c>
      <c r="F29" s="112" t="s">
        <v>234</v>
      </c>
      <c r="G29" s="113">
        <v>45470</v>
      </c>
      <c r="H29" s="113">
        <v>45488</v>
      </c>
      <c r="I29" s="114">
        <v>92690</v>
      </c>
      <c r="J29" s="114">
        <v>92690</v>
      </c>
      <c r="K29" s="115" t="s">
        <v>16</v>
      </c>
      <c r="L29" s="116" t="s">
        <v>17</v>
      </c>
      <c r="M29" s="112" t="s">
        <v>18</v>
      </c>
      <c r="N29" s="112" t="s">
        <v>228</v>
      </c>
      <c r="O29" s="112" t="s">
        <v>228</v>
      </c>
      <c r="P29" s="114">
        <v>0</v>
      </c>
      <c r="Q29" s="117"/>
      <c r="R29" s="112" t="s">
        <v>229</v>
      </c>
      <c r="S29" s="118">
        <v>45470</v>
      </c>
      <c r="T29" s="118">
        <v>45488</v>
      </c>
      <c r="U29" s="118">
        <v>45496</v>
      </c>
      <c r="V29" s="114">
        <v>92690</v>
      </c>
      <c r="W29" s="114">
        <v>0</v>
      </c>
      <c r="X29" s="114">
        <v>0</v>
      </c>
      <c r="Y29" s="114">
        <v>92690</v>
      </c>
      <c r="Z29" s="112"/>
      <c r="AA29" s="112" t="s">
        <v>235</v>
      </c>
      <c r="AB29" s="114">
        <v>92690</v>
      </c>
      <c r="AC29" s="117" t="s">
        <v>205</v>
      </c>
      <c r="AD29" s="117" t="s">
        <v>235</v>
      </c>
      <c r="AE29" s="117" t="s">
        <v>231</v>
      </c>
      <c r="AF29" s="117" t="s">
        <v>232</v>
      </c>
      <c r="AG29" s="117" t="s">
        <v>233</v>
      </c>
      <c r="AH29" s="114">
        <v>0</v>
      </c>
      <c r="AI29" s="114">
        <v>92690</v>
      </c>
      <c r="AJ29" s="114">
        <v>0</v>
      </c>
      <c r="AK29" s="114">
        <v>0</v>
      </c>
      <c r="AL29" s="114">
        <v>0</v>
      </c>
      <c r="AM29" s="114">
        <v>0</v>
      </c>
      <c r="AN29" s="114">
        <v>0</v>
      </c>
      <c r="AO29" s="114">
        <v>0</v>
      </c>
      <c r="AP29" s="114">
        <v>0</v>
      </c>
      <c r="AQ29" s="114">
        <v>0</v>
      </c>
      <c r="AR29" s="112"/>
      <c r="AS29" s="118"/>
      <c r="AT29" s="112"/>
      <c r="AU29" s="114">
        <v>0</v>
      </c>
    </row>
    <row r="30" spans="1:47" x14ac:dyDescent="0.2">
      <c r="A30" s="111">
        <v>900145579</v>
      </c>
      <c r="B30" s="112" t="s">
        <v>226</v>
      </c>
      <c r="C30" s="112" t="s">
        <v>23</v>
      </c>
      <c r="D30" s="112">
        <v>9481</v>
      </c>
      <c r="E30" s="112" t="s">
        <v>24</v>
      </c>
      <c r="F30" s="112" t="s">
        <v>236</v>
      </c>
      <c r="G30" s="113">
        <v>44865</v>
      </c>
      <c r="H30" s="113">
        <v>44865</v>
      </c>
      <c r="I30" s="114">
        <v>99400</v>
      </c>
      <c r="J30" s="114">
        <v>99400</v>
      </c>
      <c r="K30" s="115" t="s">
        <v>16</v>
      </c>
      <c r="L30" s="116" t="s">
        <v>17</v>
      </c>
      <c r="M30" s="112" t="s">
        <v>18</v>
      </c>
      <c r="N30" s="112" t="s">
        <v>228</v>
      </c>
      <c r="O30" s="112" t="s">
        <v>228</v>
      </c>
      <c r="P30" s="114">
        <v>0</v>
      </c>
      <c r="Q30" s="117"/>
      <c r="R30" s="112" t="s">
        <v>229</v>
      </c>
      <c r="S30" s="118">
        <v>44853</v>
      </c>
      <c r="T30" s="118">
        <v>45505</v>
      </c>
      <c r="U30" s="118">
        <v>45541</v>
      </c>
      <c r="V30" s="114">
        <v>99400</v>
      </c>
      <c r="W30" s="114">
        <v>0</v>
      </c>
      <c r="X30" s="114">
        <v>0</v>
      </c>
      <c r="Y30" s="114">
        <v>99400</v>
      </c>
      <c r="Z30" s="112"/>
      <c r="AA30" s="112" t="s">
        <v>237</v>
      </c>
      <c r="AB30" s="114">
        <v>99400</v>
      </c>
      <c r="AC30" s="117" t="s">
        <v>205</v>
      </c>
      <c r="AD30" s="117" t="s">
        <v>237</v>
      </c>
      <c r="AE30" s="117" t="s">
        <v>238</v>
      </c>
      <c r="AF30" s="117" t="s">
        <v>239</v>
      </c>
      <c r="AG30" s="117" t="s">
        <v>240</v>
      </c>
      <c r="AH30" s="114">
        <v>0</v>
      </c>
      <c r="AI30" s="114">
        <v>99400</v>
      </c>
      <c r="AJ30" s="114">
        <v>0</v>
      </c>
      <c r="AK30" s="114">
        <v>0</v>
      </c>
      <c r="AL30" s="114">
        <v>0</v>
      </c>
      <c r="AM30" s="114">
        <v>0</v>
      </c>
      <c r="AN30" s="114">
        <v>0</v>
      </c>
      <c r="AO30" s="114">
        <v>0</v>
      </c>
      <c r="AP30" s="114">
        <v>0</v>
      </c>
      <c r="AQ30" s="114">
        <v>0</v>
      </c>
      <c r="AR30" s="112"/>
      <c r="AS30" s="118"/>
      <c r="AT30" s="112"/>
      <c r="AU30" s="114">
        <v>0</v>
      </c>
    </row>
    <row r="31" spans="1:47" x14ac:dyDescent="0.2">
      <c r="A31" s="111">
        <v>900145579</v>
      </c>
      <c r="B31" s="112" t="s">
        <v>226</v>
      </c>
      <c r="C31" s="112" t="s">
        <v>34</v>
      </c>
      <c r="D31" s="112">
        <v>106169</v>
      </c>
      <c r="E31" s="112" t="s">
        <v>135</v>
      </c>
      <c r="F31" s="112" t="s">
        <v>227</v>
      </c>
      <c r="G31" s="113">
        <v>45476</v>
      </c>
      <c r="H31" s="113">
        <v>45531</v>
      </c>
      <c r="I31" s="114">
        <v>120269</v>
      </c>
      <c r="J31" s="114">
        <v>120269</v>
      </c>
      <c r="K31" s="115" t="s">
        <v>16</v>
      </c>
      <c r="L31" s="116" t="s">
        <v>17</v>
      </c>
      <c r="M31" s="112" t="s">
        <v>18</v>
      </c>
      <c r="N31" s="112" t="s">
        <v>228</v>
      </c>
      <c r="O31" s="112" t="s">
        <v>228</v>
      </c>
      <c r="P31" s="114">
        <v>0</v>
      </c>
      <c r="Q31" s="117"/>
      <c r="R31" s="112" t="s">
        <v>229</v>
      </c>
      <c r="S31" s="118">
        <v>45476</v>
      </c>
      <c r="T31" s="118">
        <v>45537</v>
      </c>
      <c r="U31" s="118">
        <v>45563</v>
      </c>
      <c r="V31" s="114">
        <v>120269</v>
      </c>
      <c r="W31" s="114">
        <v>0</v>
      </c>
      <c r="X31" s="114">
        <v>0</v>
      </c>
      <c r="Y31" s="114">
        <v>120269</v>
      </c>
      <c r="Z31" s="112"/>
      <c r="AA31" s="112" t="s">
        <v>230</v>
      </c>
      <c r="AB31" s="114">
        <v>120269</v>
      </c>
      <c r="AC31" s="117" t="s">
        <v>205</v>
      </c>
      <c r="AD31" s="117" t="s">
        <v>230</v>
      </c>
      <c r="AE31" s="117" t="s">
        <v>231</v>
      </c>
      <c r="AF31" s="117" t="s">
        <v>232</v>
      </c>
      <c r="AG31" s="117" t="s">
        <v>233</v>
      </c>
      <c r="AH31" s="114">
        <v>0</v>
      </c>
      <c r="AI31" s="114">
        <v>120269</v>
      </c>
      <c r="AJ31" s="114">
        <v>0</v>
      </c>
      <c r="AK31" s="114">
        <v>0</v>
      </c>
      <c r="AL31" s="114">
        <v>0</v>
      </c>
      <c r="AM31" s="114">
        <v>0</v>
      </c>
      <c r="AN31" s="114">
        <v>0</v>
      </c>
      <c r="AO31" s="114">
        <v>0</v>
      </c>
      <c r="AP31" s="114">
        <v>0</v>
      </c>
      <c r="AQ31" s="114">
        <v>0</v>
      </c>
      <c r="AR31" s="112"/>
      <c r="AS31" s="118"/>
      <c r="AT31" s="112"/>
      <c r="AU31" s="114">
        <v>0</v>
      </c>
    </row>
    <row r="32" spans="1:47" x14ac:dyDescent="0.2">
      <c r="A32" s="111">
        <v>900145579</v>
      </c>
      <c r="B32" s="112" t="s">
        <v>226</v>
      </c>
      <c r="C32" s="112" t="s">
        <v>23</v>
      </c>
      <c r="D32" s="112">
        <v>18652</v>
      </c>
      <c r="E32" s="112" t="s">
        <v>147</v>
      </c>
      <c r="F32" s="112" t="s">
        <v>278</v>
      </c>
      <c r="G32" s="113">
        <v>45548</v>
      </c>
      <c r="H32" s="113">
        <v>45597</v>
      </c>
      <c r="I32" s="114">
        <v>104809</v>
      </c>
      <c r="J32" s="114">
        <v>104809</v>
      </c>
      <c r="K32" s="115" t="s">
        <v>16</v>
      </c>
      <c r="L32" s="116" t="s">
        <v>17</v>
      </c>
      <c r="M32" s="112" t="s">
        <v>18</v>
      </c>
      <c r="N32" s="112" t="e">
        <v>#N/A</v>
      </c>
      <c r="O32" s="112" t="s">
        <v>279</v>
      </c>
      <c r="P32" s="114">
        <v>0</v>
      </c>
      <c r="Q32" s="117"/>
      <c r="R32" s="112" t="s">
        <v>280</v>
      </c>
      <c r="S32" s="118">
        <v>45548</v>
      </c>
      <c r="T32" s="118">
        <v>45597</v>
      </c>
      <c r="U32" s="118"/>
      <c r="V32" s="114">
        <v>104809</v>
      </c>
      <c r="W32" s="114">
        <v>0</v>
      </c>
      <c r="X32" s="114">
        <v>0</v>
      </c>
      <c r="Y32" s="114">
        <v>0</v>
      </c>
      <c r="Z32" s="112"/>
      <c r="AA32" s="112"/>
      <c r="AB32" s="114">
        <v>0</v>
      </c>
      <c r="AC32" s="117"/>
      <c r="AD32" s="117"/>
      <c r="AE32" s="117"/>
      <c r="AF32" s="117"/>
      <c r="AG32" s="117"/>
      <c r="AH32" s="114">
        <v>0</v>
      </c>
      <c r="AI32" s="114">
        <v>0</v>
      </c>
      <c r="AJ32" s="114">
        <v>0</v>
      </c>
      <c r="AK32" s="114">
        <v>0</v>
      </c>
      <c r="AL32" s="114">
        <v>0</v>
      </c>
      <c r="AM32" s="114">
        <v>0</v>
      </c>
      <c r="AN32" s="114">
        <v>104809</v>
      </c>
      <c r="AO32" s="114">
        <v>0</v>
      </c>
      <c r="AP32" s="114">
        <v>0</v>
      </c>
      <c r="AQ32" s="114">
        <v>0</v>
      </c>
      <c r="AR32" s="112"/>
      <c r="AS32" s="118"/>
      <c r="AT32" s="112"/>
      <c r="AU32" s="114">
        <v>0</v>
      </c>
    </row>
    <row r="33" spans="1:47" x14ac:dyDescent="0.2">
      <c r="A33" s="111">
        <v>900145579</v>
      </c>
      <c r="B33" s="112" t="s">
        <v>226</v>
      </c>
      <c r="C33" s="112" t="s">
        <v>19</v>
      </c>
      <c r="D33" s="112">
        <v>334713</v>
      </c>
      <c r="E33" s="112" t="s">
        <v>145</v>
      </c>
      <c r="F33" s="112" t="s">
        <v>281</v>
      </c>
      <c r="G33" s="113">
        <v>45538</v>
      </c>
      <c r="H33" s="113">
        <v>45597</v>
      </c>
      <c r="I33" s="114">
        <v>106676</v>
      </c>
      <c r="J33" s="114">
        <v>106676</v>
      </c>
      <c r="K33" s="115" t="s">
        <v>16</v>
      </c>
      <c r="L33" s="116" t="s">
        <v>17</v>
      </c>
      <c r="M33" s="112" t="s">
        <v>18</v>
      </c>
      <c r="N33" s="112" t="e">
        <v>#N/A</v>
      </c>
      <c r="O33" s="112" t="s">
        <v>279</v>
      </c>
      <c r="P33" s="114">
        <v>0</v>
      </c>
      <c r="Q33" s="117"/>
      <c r="R33" s="112" t="s">
        <v>280</v>
      </c>
      <c r="S33" s="118">
        <v>45538</v>
      </c>
      <c r="T33" s="118">
        <v>45597</v>
      </c>
      <c r="U33" s="118"/>
      <c r="V33" s="114">
        <v>106676</v>
      </c>
      <c r="W33" s="114">
        <v>0</v>
      </c>
      <c r="X33" s="114">
        <v>0</v>
      </c>
      <c r="Y33" s="114">
        <v>0</v>
      </c>
      <c r="Z33" s="112"/>
      <c r="AA33" s="112"/>
      <c r="AB33" s="114">
        <v>0</v>
      </c>
      <c r="AC33" s="117"/>
      <c r="AD33" s="117"/>
      <c r="AE33" s="117"/>
      <c r="AF33" s="117"/>
      <c r="AG33" s="117"/>
      <c r="AH33" s="114">
        <v>0</v>
      </c>
      <c r="AI33" s="114">
        <v>0</v>
      </c>
      <c r="AJ33" s="114">
        <v>0</v>
      </c>
      <c r="AK33" s="114">
        <v>0</v>
      </c>
      <c r="AL33" s="114">
        <v>0</v>
      </c>
      <c r="AM33" s="114">
        <v>0</v>
      </c>
      <c r="AN33" s="114">
        <v>106676</v>
      </c>
      <c r="AO33" s="114">
        <v>0</v>
      </c>
      <c r="AP33" s="114">
        <v>0</v>
      </c>
      <c r="AQ33" s="114">
        <v>0</v>
      </c>
      <c r="AR33" s="112"/>
      <c r="AS33" s="118"/>
      <c r="AT33" s="112"/>
      <c r="AU33" s="114">
        <v>0</v>
      </c>
    </row>
    <row r="34" spans="1:47" x14ac:dyDescent="0.2">
      <c r="A34" s="111">
        <v>900145579</v>
      </c>
      <c r="B34" s="112" t="s">
        <v>226</v>
      </c>
      <c r="C34" s="112" t="s">
        <v>19</v>
      </c>
      <c r="D34" s="112">
        <v>316313</v>
      </c>
      <c r="E34" s="112" t="s">
        <v>124</v>
      </c>
      <c r="F34" s="112" t="s">
        <v>256</v>
      </c>
      <c r="G34" s="113">
        <v>45451</v>
      </c>
      <c r="H34" s="113">
        <v>45488</v>
      </c>
      <c r="I34" s="114">
        <v>52000</v>
      </c>
      <c r="J34" s="114">
        <v>52000</v>
      </c>
      <c r="K34" s="115" t="s">
        <v>16</v>
      </c>
      <c r="L34" s="116" t="s">
        <v>17</v>
      </c>
      <c r="M34" s="112" t="s">
        <v>18</v>
      </c>
      <c r="N34" s="112" t="s">
        <v>254</v>
      </c>
      <c r="O34" s="112" t="s">
        <v>254</v>
      </c>
      <c r="P34" s="114">
        <v>52000</v>
      </c>
      <c r="Q34" s="117">
        <v>1222544859</v>
      </c>
      <c r="R34" s="112" t="s">
        <v>255</v>
      </c>
      <c r="S34" s="118">
        <v>45451</v>
      </c>
      <c r="T34" s="118">
        <v>45574</v>
      </c>
      <c r="U34" s="118"/>
      <c r="V34" s="114">
        <v>52000</v>
      </c>
      <c r="W34" s="114">
        <v>0</v>
      </c>
      <c r="X34" s="114">
        <v>0</v>
      </c>
      <c r="Y34" s="114">
        <v>0</v>
      </c>
      <c r="Z34" s="112"/>
      <c r="AA34" s="112"/>
      <c r="AB34" s="114">
        <v>0</v>
      </c>
      <c r="AC34" s="117"/>
      <c r="AD34" s="117"/>
      <c r="AE34" s="117"/>
      <c r="AF34" s="117"/>
      <c r="AG34" s="117"/>
      <c r="AH34" s="114">
        <v>0</v>
      </c>
      <c r="AI34" s="114">
        <v>0</v>
      </c>
      <c r="AJ34" s="114">
        <v>0</v>
      </c>
      <c r="AK34" s="114">
        <v>0</v>
      </c>
      <c r="AL34" s="114">
        <v>0</v>
      </c>
      <c r="AM34" s="114">
        <v>52000</v>
      </c>
      <c r="AN34" s="114">
        <v>0</v>
      </c>
      <c r="AO34" s="114">
        <v>0</v>
      </c>
      <c r="AP34" s="114">
        <v>0</v>
      </c>
      <c r="AQ34" s="114">
        <v>0</v>
      </c>
      <c r="AR34" s="112"/>
      <c r="AS34" s="118"/>
      <c r="AT34" s="112"/>
      <c r="AU34" s="114">
        <v>0</v>
      </c>
    </row>
    <row r="35" spans="1:47" x14ac:dyDescent="0.2">
      <c r="A35" s="111">
        <v>900145579</v>
      </c>
      <c r="B35" s="112" t="s">
        <v>226</v>
      </c>
      <c r="C35" s="112" t="s">
        <v>19</v>
      </c>
      <c r="D35" s="112">
        <v>318295</v>
      </c>
      <c r="E35" s="112" t="s">
        <v>125</v>
      </c>
      <c r="F35" s="112" t="s">
        <v>257</v>
      </c>
      <c r="G35" s="113">
        <v>45463</v>
      </c>
      <c r="H35" s="113">
        <v>45488</v>
      </c>
      <c r="I35" s="114">
        <v>52000</v>
      </c>
      <c r="J35" s="114">
        <v>52000</v>
      </c>
      <c r="K35" s="115" t="s">
        <v>16</v>
      </c>
      <c r="L35" s="116" t="s">
        <v>17</v>
      </c>
      <c r="M35" s="112" t="s">
        <v>18</v>
      </c>
      <c r="N35" s="112" t="s">
        <v>254</v>
      </c>
      <c r="O35" s="112" t="s">
        <v>254</v>
      </c>
      <c r="P35" s="114">
        <v>52000</v>
      </c>
      <c r="Q35" s="117">
        <v>1222544860</v>
      </c>
      <c r="R35" s="112" t="s">
        <v>255</v>
      </c>
      <c r="S35" s="118">
        <v>45463</v>
      </c>
      <c r="T35" s="118">
        <v>45574</v>
      </c>
      <c r="U35" s="118"/>
      <c r="V35" s="114">
        <v>52000</v>
      </c>
      <c r="W35" s="114">
        <v>0</v>
      </c>
      <c r="X35" s="114">
        <v>0</v>
      </c>
      <c r="Y35" s="114">
        <v>0</v>
      </c>
      <c r="Z35" s="112"/>
      <c r="AA35" s="112"/>
      <c r="AB35" s="114">
        <v>0</v>
      </c>
      <c r="AC35" s="117"/>
      <c r="AD35" s="117"/>
      <c r="AE35" s="117"/>
      <c r="AF35" s="117"/>
      <c r="AG35" s="117"/>
      <c r="AH35" s="114">
        <v>0</v>
      </c>
      <c r="AI35" s="114">
        <v>0</v>
      </c>
      <c r="AJ35" s="114">
        <v>0</v>
      </c>
      <c r="AK35" s="114">
        <v>0</v>
      </c>
      <c r="AL35" s="114">
        <v>0</v>
      </c>
      <c r="AM35" s="114">
        <v>52000</v>
      </c>
      <c r="AN35" s="114">
        <v>0</v>
      </c>
      <c r="AO35" s="114">
        <v>0</v>
      </c>
      <c r="AP35" s="114">
        <v>0</v>
      </c>
      <c r="AQ35" s="114">
        <v>0</v>
      </c>
      <c r="AR35" s="112"/>
      <c r="AS35" s="118"/>
      <c r="AT35" s="112"/>
      <c r="AU35" s="114">
        <v>0</v>
      </c>
    </row>
    <row r="36" spans="1:47" x14ac:dyDescent="0.2">
      <c r="A36" s="111">
        <v>900145579</v>
      </c>
      <c r="B36" s="112" t="s">
        <v>226</v>
      </c>
      <c r="C36" s="112" t="s">
        <v>19</v>
      </c>
      <c r="D36" s="112">
        <v>294773</v>
      </c>
      <c r="E36" s="112" t="s">
        <v>106</v>
      </c>
      <c r="F36" s="112" t="s">
        <v>306</v>
      </c>
      <c r="G36" s="113">
        <v>45338</v>
      </c>
      <c r="H36" s="113">
        <v>45412</v>
      </c>
      <c r="I36" s="114">
        <v>188499</v>
      </c>
      <c r="J36" s="114">
        <v>20199</v>
      </c>
      <c r="K36" s="115" t="s">
        <v>16</v>
      </c>
      <c r="L36" s="116" t="s">
        <v>17</v>
      </c>
      <c r="M36" s="112" t="s">
        <v>18</v>
      </c>
      <c r="N36" s="112" t="s">
        <v>314</v>
      </c>
      <c r="O36" s="112" t="s">
        <v>283</v>
      </c>
      <c r="P36" s="114">
        <v>0</v>
      </c>
      <c r="Q36" s="117"/>
      <c r="R36" s="112" t="s">
        <v>284</v>
      </c>
      <c r="S36" s="118">
        <v>45338</v>
      </c>
      <c r="T36" s="118">
        <v>45414</v>
      </c>
      <c r="U36" s="118"/>
      <c r="V36" s="114">
        <v>188499</v>
      </c>
      <c r="W36" s="114">
        <v>20199</v>
      </c>
      <c r="X36" s="114">
        <v>0</v>
      </c>
      <c r="Y36" s="114">
        <v>0</v>
      </c>
      <c r="Z36" s="112"/>
      <c r="AA36" s="112"/>
      <c r="AB36" s="114">
        <v>20199</v>
      </c>
      <c r="AC36" s="117" t="s">
        <v>285</v>
      </c>
      <c r="AD36" s="117" t="s">
        <v>307</v>
      </c>
      <c r="AE36" s="117" t="s">
        <v>295</v>
      </c>
      <c r="AF36" s="117" t="s">
        <v>252</v>
      </c>
      <c r="AG36" s="117" t="s">
        <v>240</v>
      </c>
      <c r="AH36" s="114">
        <v>0</v>
      </c>
      <c r="AI36" s="114">
        <v>0</v>
      </c>
      <c r="AJ36" s="114">
        <v>0</v>
      </c>
      <c r="AK36" s="114">
        <v>0</v>
      </c>
      <c r="AL36" s="114">
        <v>20199</v>
      </c>
      <c r="AM36" s="114">
        <v>0</v>
      </c>
      <c r="AN36" s="114">
        <v>0</v>
      </c>
      <c r="AO36" s="114">
        <v>0</v>
      </c>
      <c r="AP36" s="114">
        <v>168300</v>
      </c>
      <c r="AQ36" s="114">
        <v>0</v>
      </c>
      <c r="AR36" s="112">
        <v>2201520969</v>
      </c>
      <c r="AS36" s="118">
        <v>45469</v>
      </c>
      <c r="AT36" s="112" t="s">
        <v>312</v>
      </c>
      <c r="AU36" s="114">
        <v>311015</v>
      </c>
    </row>
    <row r="37" spans="1:47" x14ac:dyDescent="0.2">
      <c r="A37" s="111">
        <v>900145579</v>
      </c>
      <c r="B37" s="112" t="s">
        <v>226</v>
      </c>
      <c r="C37" s="112" t="s">
        <v>19</v>
      </c>
      <c r="D37" s="112">
        <v>329538</v>
      </c>
      <c r="E37" s="112" t="s">
        <v>142</v>
      </c>
      <c r="F37" s="112" t="s">
        <v>298</v>
      </c>
      <c r="G37" s="113">
        <v>45560</v>
      </c>
      <c r="H37" s="113">
        <v>45560</v>
      </c>
      <c r="I37" s="114">
        <v>52000</v>
      </c>
      <c r="J37" s="114">
        <v>5600</v>
      </c>
      <c r="K37" s="115" t="s">
        <v>16</v>
      </c>
      <c r="L37" s="116" t="s">
        <v>17</v>
      </c>
      <c r="M37" s="112" t="s">
        <v>18</v>
      </c>
      <c r="N37" s="112" t="s">
        <v>314</v>
      </c>
      <c r="O37" s="112" t="s">
        <v>283</v>
      </c>
      <c r="P37" s="114">
        <v>0</v>
      </c>
      <c r="Q37" s="117"/>
      <c r="R37" s="112" t="s">
        <v>284</v>
      </c>
      <c r="S37" s="118">
        <v>45516</v>
      </c>
      <c r="T37" s="118">
        <v>45566</v>
      </c>
      <c r="U37" s="118"/>
      <c r="V37" s="114">
        <v>52000</v>
      </c>
      <c r="W37" s="114">
        <v>5600</v>
      </c>
      <c r="X37" s="114">
        <v>0</v>
      </c>
      <c r="Y37" s="114">
        <v>0</v>
      </c>
      <c r="Z37" s="112"/>
      <c r="AA37" s="112"/>
      <c r="AB37" s="114">
        <v>5600</v>
      </c>
      <c r="AC37" s="117" t="s">
        <v>285</v>
      </c>
      <c r="AD37" s="117" t="s">
        <v>299</v>
      </c>
      <c r="AE37" s="117" t="s">
        <v>295</v>
      </c>
      <c r="AF37" s="117" t="s">
        <v>247</v>
      </c>
      <c r="AG37" s="117" t="s">
        <v>240</v>
      </c>
      <c r="AH37" s="114">
        <v>0</v>
      </c>
      <c r="AI37" s="114">
        <v>0</v>
      </c>
      <c r="AJ37" s="114">
        <v>0</v>
      </c>
      <c r="AK37" s="114">
        <v>0</v>
      </c>
      <c r="AL37" s="114">
        <v>5600</v>
      </c>
      <c r="AM37" s="114">
        <v>0</v>
      </c>
      <c r="AN37" s="114">
        <v>0</v>
      </c>
      <c r="AO37" s="114">
        <v>0</v>
      </c>
      <c r="AP37" s="114">
        <v>46400</v>
      </c>
      <c r="AQ37" s="114">
        <v>0</v>
      </c>
      <c r="AR37" s="112">
        <v>2201561985</v>
      </c>
      <c r="AS37" s="118">
        <v>45595</v>
      </c>
      <c r="AT37" s="112" t="s">
        <v>312</v>
      </c>
      <c r="AU37" s="114">
        <v>441172</v>
      </c>
    </row>
    <row r="38" spans="1:47" x14ac:dyDescent="0.2">
      <c r="A38" s="111">
        <v>900145579</v>
      </c>
      <c r="B38" s="112" t="s">
        <v>226</v>
      </c>
      <c r="C38" s="112" t="s">
        <v>19</v>
      </c>
      <c r="D38" s="112">
        <v>318795</v>
      </c>
      <c r="E38" s="112" t="s">
        <v>130</v>
      </c>
      <c r="F38" s="112" t="s">
        <v>293</v>
      </c>
      <c r="G38" s="113">
        <v>45464</v>
      </c>
      <c r="H38" s="113">
        <v>45488</v>
      </c>
      <c r="I38" s="114">
        <v>52000</v>
      </c>
      <c r="J38" s="114">
        <v>5600</v>
      </c>
      <c r="K38" s="115" t="s">
        <v>16</v>
      </c>
      <c r="L38" s="116" t="s">
        <v>17</v>
      </c>
      <c r="M38" s="112" t="s">
        <v>18</v>
      </c>
      <c r="N38" s="112" t="s">
        <v>314</v>
      </c>
      <c r="O38" s="112" t="s">
        <v>283</v>
      </c>
      <c r="P38" s="114">
        <v>0</v>
      </c>
      <c r="Q38" s="117"/>
      <c r="R38" s="112" t="s">
        <v>284</v>
      </c>
      <c r="S38" s="118">
        <v>45464</v>
      </c>
      <c r="T38" s="118">
        <v>45488</v>
      </c>
      <c r="U38" s="118"/>
      <c r="V38" s="114">
        <v>52000</v>
      </c>
      <c r="W38" s="114">
        <v>5600</v>
      </c>
      <c r="X38" s="114">
        <v>0</v>
      </c>
      <c r="Y38" s="114">
        <v>0</v>
      </c>
      <c r="Z38" s="112"/>
      <c r="AA38" s="112"/>
      <c r="AB38" s="114">
        <v>5600</v>
      </c>
      <c r="AC38" s="117" t="s">
        <v>285</v>
      </c>
      <c r="AD38" s="117" t="s">
        <v>294</v>
      </c>
      <c r="AE38" s="117" t="s">
        <v>295</v>
      </c>
      <c r="AF38" s="117" t="s">
        <v>247</v>
      </c>
      <c r="AG38" s="117" t="s">
        <v>240</v>
      </c>
      <c r="AH38" s="114">
        <v>0</v>
      </c>
      <c r="AI38" s="114">
        <v>0</v>
      </c>
      <c r="AJ38" s="114">
        <v>0</v>
      </c>
      <c r="AK38" s="114">
        <v>0</v>
      </c>
      <c r="AL38" s="114">
        <v>5600</v>
      </c>
      <c r="AM38" s="114">
        <v>0</v>
      </c>
      <c r="AN38" s="114">
        <v>0</v>
      </c>
      <c r="AO38" s="114">
        <v>0</v>
      </c>
      <c r="AP38" s="114">
        <v>46400</v>
      </c>
      <c r="AQ38" s="114">
        <v>0</v>
      </c>
      <c r="AR38" s="112">
        <v>4800065215</v>
      </c>
      <c r="AS38" s="118">
        <v>45552</v>
      </c>
      <c r="AT38" s="112" t="s">
        <v>311</v>
      </c>
      <c r="AU38" s="114">
        <v>1202425</v>
      </c>
    </row>
    <row r="39" spans="1:47" x14ac:dyDescent="0.2">
      <c r="A39" s="111">
        <v>900145579</v>
      </c>
      <c r="B39" s="112" t="s">
        <v>226</v>
      </c>
      <c r="C39" s="112" t="s">
        <v>19</v>
      </c>
      <c r="D39" s="112">
        <v>319764</v>
      </c>
      <c r="E39" s="112" t="s">
        <v>131</v>
      </c>
      <c r="F39" s="112" t="s">
        <v>296</v>
      </c>
      <c r="G39" s="113">
        <v>45469</v>
      </c>
      <c r="H39" s="113">
        <v>45488</v>
      </c>
      <c r="I39" s="114">
        <v>52000</v>
      </c>
      <c r="J39" s="114">
        <v>5600</v>
      </c>
      <c r="K39" s="115" t="s">
        <v>16</v>
      </c>
      <c r="L39" s="116" t="s">
        <v>17</v>
      </c>
      <c r="M39" s="112" t="s">
        <v>18</v>
      </c>
      <c r="N39" s="112" t="s">
        <v>314</v>
      </c>
      <c r="O39" s="112" t="s">
        <v>283</v>
      </c>
      <c r="P39" s="114">
        <v>0</v>
      </c>
      <c r="Q39" s="117"/>
      <c r="R39" s="112" t="s">
        <v>284</v>
      </c>
      <c r="S39" s="118">
        <v>45469</v>
      </c>
      <c r="T39" s="118">
        <v>45488</v>
      </c>
      <c r="U39" s="118"/>
      <c r="V39" s="114">
        <v>52000</v>
      </c>
      <c r="W39" s="114">
        <v>5600</v>
      </c>
      <c r="X39" s="114">
        <v>0</v>
      </c>
      <c r="Y39" s="114">
        <v>0</v>
      </c>
      <c r="Z39" s="112"/>
      <c r="AA39" s="112"/>
      <c r="AB39" s="114">
        <v>5600</v>
      </c>
      <c r="AC39" s="117" t="s">
        <v>285</v>
      </c>
      <c r="AD39" s="117" t="s">
        <v>297</v>
      </c>
      <c r="AE39" s="117" t="s">
        <v>295</v>
      </c>
      <c r="AF39" s="117" t="s">
        <v>247</v>
      </c>
      <c r="AG39" s="117" t="s">
        <v>240</v>
      </c>
      <c r="AH39" s="114">
        <v>0</v>
      </c>
      <c r="AI39" s="114">
        <v>0</v>
      </c>
      <c r="AJ39" s="114">
        <v>0</v>
      </c>
      <c r="AK39" s="114">
        <v>0</v>
      </c>
      <c r="AL39" s="114">
        <v>5600</v>
      </c>
      <c r="AM39" s="114">
        <v>0</v>
      </c>
      <c r="AN39" s="114">
        <v>0</v>
      </c>
      <c r="AO39" s="114">
        <v>0</v>
      </c>
      <c r="AP39" s="114">
        <v>46400</v>
      </c>
      <c r="AQ39" s="114">
        <v>0</v>
      </c>
      <c r="AR39" s="112">
        <v>4800065215</v>
      </c>
      <c r="AS39" s="118">
        <v>45552</v>
      </c>
      <c r="AT39" s="112" t="s">
        <v>311</v>
      </c>
      <c r="AU39" s="114">
        <v>1202425</v>
      </c>
    </row>
    <row r="40" spans="1:47" x14ac:dyDescent="0.2">
      <c r="A40" s="111">
        <v>900145579</v>
      </c>
      <c r="B40" s="112" t="s">
        <v>226</v>
      </c>
      <c r="C40" s="112" t="s">
        <v>19</v>
      </c>
      <c r="D40" s="112">
        <v>280540</v>
      </c>
      <c r="E40" s="112" t="s">
        <v>65</v>
      </c>
      <c r="F40" s="112" t="s">
        <v>287</v>
      </c>
      <c r="G40" s="113">
        <v>45257</v>
      </c>
      <c r="H40" s="113">
        <v>45301</v>
      </c>
      <c r="I40" s="114">
        <v>46400</v>
      </c>
      <c r="J40" s="114">
        <v>4100</v>
      </c>
      <c r="K40" s="115" t="s">
        <v>16</v>
      </c>
      <c r="L40" s="116" t="s">
        <v>17</v>
      </c>
      <c r="M40" s="112" t="s">
        <v>18</v>
      </c>
      <c r="N40" s="112" t="s">
        <v>314</v>
      </c>
      <c r="O40" s="112" t="s">
        <v>283</v>
      </c>
      <c r="P40" s="114">
        <v>0</v>
      </c>
      <c r="Q40" s="117"/>
      <c r="R40" s="112" t="s">
        <v>284</v>
      </c>
      <c r="S40" s="118">
        <v>45257</v>
      </c>
      <c r="T40" s="118">
        <v>45301</v>
      </c>
      <c r="U40" s="118"/>
      <c r="V40" s="114">
        <v>46400</v>
      </c>
      <c r="W40" s="114">
        <v>4100</v>
      </c>
      <c r="X40" s="114">
        <v>0</v>
      </c>
      <c r="Y40" s="114">
        <v>0</v>
      </c>
      <c r="Z40" s="112"/>
      <c r="AA40" s="112"/>
      <c r="AB40" s="114">
        <v>4100</v>
      </c>
      <c r="AC40" s="117" t="s">
        <v>285</v>
      </c>
      <c r="AD40" s="117" t="s">
        <v>288</v>
      </c>
      <c r="AE40" s="117" t="s">
        <v>243</v>
      </c>
      <c r="AF40" s="117" t="s">
        <v>247</v>
      </c>
      <c r="AG40" s="117" t="s">
        <v>240</v>
      </c>
      <c r="AH40" s="114">
        <v>0</v>
      </c>
      <c r="AI40" s="114">
        <v>0</v>
      </c>
      <c r="AJ40" s="114">
        <v>0</v>
      </c>
      <c r="AK40" s="114">
        <v>0</v>
      </c>
      <c r="AL40" s="114">
        <v>4100</v>
      </c>
      <c r="AM40" s="114">
        <v>0</v>
      </c>
      <c r="AN40" s="114">
        <v>0</v>
      </c>
      <c r="AO40" s="114">
        <v>0</v>
      </c>
      <c r="AP40" s="114">
        <v>42300</v>
      </c>
      <c r="AQ40" s="114">
        <v>0</v>
      </c>
      <c r="AR40" s="112">
        <v>2201506778</v>
      </c>
      <c r="AS40" s="118">
        <v>45411</v>
      </c>
      <c r="AT40" s="112" t="s">
        <v>312</v>
      </c>
      <c r="AU40" s="114">
        <v>3573766</v>
      </c>
    </row>
    <row r="41" spans="1:47" x14ac:dyDescent="0.2">
      <c r="A41" s="111">
        <v>900145579</v>
      </c>
      <c r="B41" s="112" t="s">
        <v>226</v>
      </c>
      <c r="C41" s="112" t="s">
        <v>19</v>
      </c>
      <c r="D41" s="112">
        <v>292585</v>
      </c>
      <c r="E41" s="112" t="s">
        <v>102</v>
      </c>
      <c r="F41" s="112" t="s">
        <v>289</v>
      </c>
      <c r="G41" s="113">
        <v>45412</v>
      </c>
      <c r="H41" s="113">
        <v>45412</v>
      </c>
      <c r="I41" s="114">
        <v>47500</v>
      </c>
      <c r="J41" s="114">
        <v>5600</v>
      </c>
      <c r="K41" s="115" t="s">
        <v>16</v>
      </c>
      <c r="L41" s="116" t="s">
        <v>17</v>
      </c>
      <c r="M41" s="112" t="s">
        <v>18</v>
      </c>
      <c r="N41" s="112" t="s">
        <v>314</v>
      </c>
      <c r="O41" s="112" t="s">
        <v>283</v>
      </c>
      <c r="P41" s="114">
        <v>0</v>
      </c>
      <c r="Q41" s="117"/>
      <c r="R41" s="112" t="s">
        <v>284</v>
      </c>
      <c r="S41" s="118">
        <v>45328</v>
      </c>
      <c r="T41" s="118">
        <v>45414</v>
      </c>
      <c r="U41" s="118"/>
      <c r="V41" s="114">
        <v>52000</v>
      </c>
      <c r="W41" s="114">
        <v>5600</v>
      </c>
      <c r="X41" s="114">
        <v>0</v>
      </c>
      <c r="Y41" s="114">
        <v>0</v>
      </c>
      <c r="Z41" s="112"/>
      <c r="AA41" s="112"/>
      <c r="AB41" s="114">
        <v>5600</v>
      </c>
      <c r="AC41" s="117" t="s">
        <v>285</v>
      </c>
      <c r="AD41" s="117" t="s">
        <v>290</v>
      </c>
      <c r="AE41" s="117" t="s">
        <v>243</v>
      </c>
      <c r="AF41" s="117" t="s">
        <v>247</v>
      </c>
      <c r="AG41" s="117" t="s">
        <v>240</v>
      </c>
      <c r="AH41" s="114">
        <v>0</v>
      </c>
      <c r="AI41" s="114">
        <v>0</v>
      </c>
      <c r="AJ41" s="114">
        <v>0</v>
      </c>
      <c r="AK41" s="114">
        <v>0</v>
      </c>
      <c r="AL41" s="114">
        <v>5600</v>
      </c>
      <c r="AM41" s="114">
        <v>0</v>
      </c>
      <c r="AN41" s="114">
        <v>0</v>
      </c>
      <c r="AO41" s="114">
        <v>0</v>
      </c>
      <c r="AP41" s="114">
        <v>41900</v>
      </c>
      <c r="AQ41" s="114">
        <v>0</v>
      </c>
      <c r="AR41" s="112">
        <v>2201520969</v>
      </c>
      <c r="AS41" s="118">
        <v>45469</v>
      </c>
      <c r="AT41" s="112" t="s">
        <v>312</v>
      </c>
      <c r="AU41" s="114">
        <v>311015</v>
      </c>
    </row>
    <row r="42" spans="1:47" x14ac:dyDescent="0.2">
      <c r="A42" s="111">
        <v>900145579</v>
      </c>
      <c r="B42" s="112" t="s">
        <v>226</v>
      </c>
      <c r="C42" s="112" t="s">
        <v>19</v>
      </c>
      <c r="D42" s="112">
        <v>329539</v>
      </c>
      <c r="E42" s="112" t="s">
        <v>143</v>
      </c>
      <c r="F42" s="112" t="s">
        <v>282</v>
      </c>
      <c r="G42" s="113">
        <v>45560</v>
      </c>
      <c r="H42" s="113">
        <v>45560</v>
      </c>
      <c r="I42" s="114">
        <v>35535</v>
      </c>
      <c r="J42" s="114">
        <v>3835</v>
      </c>
      <c r="K42" s="115" t="s">
        <v>16</v>
      </c>
      <c r="L42" s="116" t="s">
        <v>17</v>
      </c>
      <c r="M42" s="112" t="s">
        <v>18</v>
      </c>
      <c r="N42" s="112" t="s">
        <v>314</v>
      </c>
      <c r="O42" s="112" t="s">
        <v>283</v>
      </c>
      <c r="P42" s="114">
        <v>0</v>
      </c>
      <c r="Q42" s="117"/>
      <c r="R42" s="112" t="s">
        <v>284</v>
      </c>
      <c r="S42" s="118">
        <v>45516</v>
      </c>
      <c r="T42" s="118">
        <v>45566</v>
      </c>
      <c r="U42" s="118"/>
      <c r="V42" s="114">
        <v>35535</v>
      </c>
      <c r="W42" s="114">
        <v>3835</v>
      </c>
      <c r="X42" s="114">
        <v>0</v>
      </c>
      <c r="Y42" s="114">
        <v>0</v>
      </c>
      <c r="Z42" s="112"/>
      <c r="AA42" s="112"/>
      <c r="AB42" s="114">
        <v>3835</v>
      </c>
      <c r="AC42" s="117" t="s">
        <v>285</v>
      </c>
      <c r="AD42" s="117" t="s">
        <v>286</v>
      </c>
      <c r="AE42" s="117" t="s">
        <v>243</v>
      </c>
      <c r="AF42" s="117" t="s">
        <v>252</v>
      </c>
      <c r="AG42" s="117" t="s">
        <v>240</v>
      </c>
      <c r="AH42" s="114">
        <v>0</v>
      </c>
      <c r="AI42" s="114">
        <v>0</v>
      </c>
      <c r="AJ42" s="114">
        <v>0</v>
      </c>
      <c r="AK42" s="114">
        <v>0</v>
      </c>
      <c r="AL42" s="114">
        <v>3835</v>
      </c>
      <c r="AM42" s="114">
        <v>0</v>
      </c>
      <c r="AN42" s="114">
        <v>0</v>
      </c>
      <c r="AO42" s="114">
        <v>0</v>
      </c>
      <c r="AP42" s="114">
        <v>31700</v>
      </c>
      <c r="AQ42" s="114">
        <v>0</v>
      </c>
      <c r="AR42" s="112">
        <v>2201561985</v>
      </c>
      <c r="AS42" s="118">
        <v>45595</v>
      </c>
      <c r="AT42" s="112" t="s">
        <v>312</v>
      </c>
      <c r="AU42" s="114">
        <v>441172</v>
      </c>
    </row>
    <row r="43" spans="1:47" x14ac:dyDescent="0.2">
      <c r="A43" s="111">
        <v>900145579</v>
      </c>
      <c r="B43" s="112" t="s">
        <v>226</v>
      </c>
      <c r="C43" s="112" t="s">
        <v>19</v>
      </c>
      <c r="D43" s="112">
        <v>293075</v>
      </c>
      <c r="E43" s="112" t="s">
        <v>103</v>
      </c>
      <c r="F43" s="112" t="s">
        <v>291</v>
      </c>
      <c r="G43" s="113">
        <v>45412</v>
      </c>
      <c r="H43" s="113">
        <v>45412</v>
      </c>
      <c r="I43" s="114">
        <v>33800</v>
      </c>
      <c r="J43" s="114">
        <v>5600</v>
      </c>
      <c r="K43" s="115" t="s">
        <v>16</v>
      </c>
      <c r="L43" s="116" t="s">
        <v>17</v>
      </c>
      <c r="M43" s="112" t="s">
        <v>18</v>
      </c>
      <c r="N43" s="112" t="s">
        <v>314</v>
      </c>
      <c r="O43" s="112" t="s">
        <v>283</v>
      </c>
      <c r="P43" s="114">
        <v>0</v>
      </c>
      <c r="Q43" s="117"/>
      <c r="R43" s="112" t="s">
        <v>284</v>
      </c>
      <c r="S43" s="118">
        <v>45330</v>
      </c>
      <c r="T43" s="118">
        <v>45414</v>
      </c>
      <c r="U43" s="118"/>
      <c r="V43" s="114">
        <v>52000</v>
      </c>
      <c r="W43" s="114">
        <v>5600</v>
      </c>
      <c r="X43" s="114">
        <v>0</v>
      </c>
      <c r="Y43" s="114">
        <v>0</v>
      </c>
      <c r="Z43" s="112"/>
      <c r="AA43" s="112"/>
      <c r="AB43" s="114">
        <v>5600</v>
      </c>
      <c r="AC43" s="117" t="s">
        <v>285</v>
      </c>
      <c r="AD43" s="117" t="s">
        <v>292</v>
      </c>
      <c r="AE43" s="117" t="s">
        <v>243</v>
      </c>
      <c r="AF43" s="117" t="s">
        <v>247</v>
      </c>
      <c r="AG43" s="117" t="s">
        <v>240</v>
      </c>
      <c r="AH43" s="114">
        <v>0</v>
      </c>
      <c r="AI43" s="114">
        <v>0</v>
      </c>
      <c r="AJ43" s="114">
        <v>0</v>
      </c>
      <c r="AK43" s="114">
        <v>0</v>
      </c>
      <c r="AL43" s="114">
        <v>5600</v>
      </c>
      <c r="AM43" s="114">
        <v>0</v>
      </c>
      <c r="AN43" s="114">
        <v>0</v>
      </c>
      <c r="AO43" s="114">
        <v>0</v>
      </c>
      <c r="AP43" s="114">
        <v>28200</v>
      </c>
      <c r="AQ43" s="114">
        <v>0</v>
      </c>
      <c r="AR43" s="112">
        <v>2201520969</v>
      </c>
      <c r="AS43" s="118">
        <v>45469</v>
      </c>
      <c r="AT43" s="112" t="s">
        <v>312</v>
      </c>
      <c r="AU43" s="114">
        <v>311015</v>
      </c>
    </row>
    <row r="44" spans="1:47" x14ac:dyDescent="0.2">
      <c r="A44" s="111">
        <v>900145579</v>
      </c>
      <c r="B44" s="112" t="s">
        <v>226</v>
      </c>
      <c r="C44" s="112" t="s">
        <v>19</v>
      </c>
      <c r="D44" s="112">
        <v>275536</v>
      </c>
      <c r="E44" s="112" t="s">
        <v>63</v>
      </c>
      <c r="F44" s="112" t="s">
        <v>302</v>
      </c>
      <c r="G44" s="113">
        <v>45231</v>
      </c>
      <c r="H44" s="113">
        <v>45301</v>
      </c>
      <c r="I44" s="114">
        <v>42300</v>
      </c>
      <c r="J44" s="114">
        <v>12300</v>
      </c>
      <c r="K44" s="115" t="s">
        <v>16</v>
      </c>
      <c r="L44" s="116" t="s">
        <v>17</v>
      </c>
      <c r="M44" s="112" t="s">
        <v>18</v>
      </c>
      <c r="N44" s="112" t="s">
        <v>314</v>
      </c>
      <c r="O44" s="112" t="s">
        <v>283</v>
      </c>
      <c r="P44" s="114">
        <v>0</v>
      </c>
      <c r="Q44" s="117"/>
      <c r="R44" s="112" t="s">
        <v>284</v>
      </c>
      <c r="S44" s="118">
        <v>45231</v>
      </c>
      <c r="T44" s="118">
        <v>45301</v>
      </c>
      <c r="U44" s="118"/>
      <c r="V44" s="114">
        <v>46400</v>
      </c>
      <c r="W44" s="114">
        <v>12300</v>
      </c>
      <c r="X44" s="114">
        <v>0</v>
      </c>
      <c r="Y44" s="114">
        <v>0</v>
      </c>
      <c r="Z44" s="112"/>
      <c r="AA44" s="112"/>
      <c r="AB44" s="114">
        <v>12300</v>
      </c>
      <c r="AC44" s="117" t="s">
        <v>285</v>
      </c>
      <c r="AD44" s="117" t="s">
        <v>303</v>
      </c>
      <c r="AE44" s="117" t="s">
        <v>243</v>
      </c>
      <c r="AF44" s="117" t="s">
        <v>247</v>
      </c>
      <c r="AG44" s="117" t="s">
        <v>240</v>
      </c>
      <c r="AH44" s="114">
        <v>0</v>
      </c>
      <c r="AI44" s="114">
        <v>0</v>
      </c>
      <c r="AJ44" s="114">
        <v>0</v>
      </c>
      <c r="AK44" s="114">
        <v>0</v>
      </c>
      <c r="AL44" s="114">
        <v>12300</v>
      </c>
      <c r="AM44" s="114">
        <v>0</v>
      </c>
      <c r="AN44" s="114">
        <v>0</v>
      </c>
      <c r="AO44" s="114">
        <v>0</v>
      </c>
      <c r="AP44" s="114">
        <v>30000</v>
      </c>
      <c r="AQ44" s="114">
        <v>0</v>
      </c>
      <c r="AR44" s="112">
        <v>2201506778</v>
      </c>
      <c r="AS44" s="118">
        <v>45411</v>
      </c>
      <c r="AT44" s="112" t="s">
        <v>312</v>
      </c>
      <c r="AU44" s="114">
        <v>3573766</v>
      </c>
    </row>
    <row r="45" spans="1:47" x14ac:dyDescent="0.2">
      <c r="A45" s="111">
        <v>900145579</v>
      </c>
      <c r="B45" s="112" t="s">
        <v>226</v>
      </c>
      <c r="C45" s="112" t="s">
        <v>19</v>
      </c>
      <c r="D45" s="112">
        <v>281697</v>
      </c>
      <c r="E45" s="112" t="s">
        <v>74</v>
      </c>
      <c r="F45" s="112" t="s">
        <v>304</v>
      </c>
      <c r="G45" s="113">
        <v>45261</v>
      </c>
      <c r="H45" s="113">
        <v>45306</v>
      </c>
      <c r="I45" s="114">
        <v>42300</v>
      </c>
      <c r="J45" s="114">
        <v>12300</v>
      </c>
      <c r="K45" s="115" t="s">
        <v>16</v>
      </c>
      <c r="L45" s="116" t="s">
        <v>17</v>
      </c>
      <c r="M45" s="112" t="s">
        <v>18</v>
      </c>
      <c r="N45" s="112" t="s">
        <v>314</v>
      </c>
      <c r="O45" s="112" t="s">
        <v>283</v>
      </c>
      <c r="P45" s="114">
        <v>0</v>
      </c>
      <c r="Q45" s="117"/>
      <c r="R45" s="112" t="s">
        <v>284</v>
      </c>
      <c r="S45" s="118">
        <v>45261</v>
      </c>
      <c r="T45" s="118">
        <v>45306</v>
      </c>
      <c r="U45" s="118"/>
      <c r="V45" s="114">
        <v>46400</v>
      </c>
      <c r="W45" s="114">
        <v>12300</v>
      </c>
      <c r="X45" s="114">
        <v>0</v>
      </c>
      <c r="Y45" s="114">
        <v>0</v>
      </c>
      <c r="Z45" s="112"/>
      <c r="AA45" s="112"/>
      <c r="AB45" s="114">
        <v>12300</v>
      </c>
      <c r="AC45" s="117" t="s">
        <v>285</v>
      </c>
      <c r="AD45" s="117" t="s">
        <v>305</v>
      </c>
      <c r="AE45" s="117" t="s">
        <v>243</v>
      </c>
      <c r="AF45" s="117" t="s">
        <v>247</v>
      </c>
      <c r="AG45" s="117" t="s">
        <v>240</v>
      </c>
      <c r="AH45" s="114">
        <v>0</v>
      </c>
      <c r="AI45" s="114">
        <v>0</v>
      </c>
      <c r="AJ45" s="114">
        <v>0</v>
      </c>
      <c r="AK45" s="114">
        <v>0</v>
      </c>
      <c r="AL45" s="114">
        <v>12300</v>
      </c>
      <c r="AM45" s="114">
        <v>0</v>
      </c>
      <c r="AN45" s="114">
        <v>0</v>
      </c>
      <c r="AO45" s="114">
        <v>0</v>
      </c>
      <c r="AP45" s="114">
        <v>30000</v>
      </c>
      <c r="AQ45" s="114">
        <v>0</v>
      </c>
      <c r="AR45" s="112">
        <v>2201506778</v>
      </c>
      <c r="AS45" s="118">
        <v>45411</v>
      </c>
      <c r="AT45" s="112" t="s">
        <v>312</v>
      </c>
      <c r="AU45" s="114">
        <v>3573766</v>
      </c>
    </row>
    <row r="46" spans="1:47" x14ac:dyDescent="0.2">
      <c r="A46" s="111">
        <v>900145579</v>
      </c>
      <c r="B46" s="112" t="s">
        <v>226</v>
      </c>
      <c r="C46" s="112" t="s">
        <v>19</v>
      </c>
      <c r="D46" s="112">
        <v>293873</v>
      </c>
      <c r="E46" s="112" t="s">
        <v>104</v>
      </c>
      <c r="F46" s="112" t="s">
        <v>300</v>
      </c>
      <c r="G46" s="113">
        <v>45334</v>
      </c>
      <c r="H46" s="113">
        <v>45412</v>
      </c>
      <c r="I46" s="114">
        <v>31033</v>
      </c>
      <c r="J46" s="114">
        <v>8033</v>
      </c>
      <c r="K46" s="115" t="s">
        <v>16</v>
      </c>
      <c r="L46" s="116" t="s">
        <v>17</v>
      </c>
      <c r="M46" s="112" t="s">
        <v>18</v>
      </c>
      <c r="N46" s="112" t="s">
        <v>314</v>
      </c>
      <c r="O46" s="112" t="s">
        <v>283</v>
      </c>
      <c r="P46" s="114">
        <v>0</v>
      </c>
      <c r="Q46" s="117"/>
      <c r="R46" s="112" t="s">
        <v>284</v>
      </c>
      <c r="S46" s="118">
        <v>45334</v>
      </c>
      <c r="T46" s="118">
        <v>45414</v>
      </c>
      <c r="U46" s="118"/>
      <c r="V46" s="114">
        <v>35533</v>
      </c>
      <c r="W46" s="114">
        <v>8033</v>
      </c>
      <c r="X46" s="114">
        <v>0</v>
      </c>
      <c r="Y46" s="114">
        <v>0</v>
      </c>
      <c r="Z46" s="112"/>
      <c r="AA46" s="112"/>
      <c r="AB46" s="114">
        <v>8033</v>
      </c>
      <c r="AC46" s="117" t="s">
        <v>285</v>
      </c>
      <c r="AD46" s="117" t="s">
        <v>301</v>
      </c>
      <c r="AE46" s="117" t="s">
        <v>295</v>
      </c>
      <c r="AF46" s="117" t="s">
        <v>252</v>
      </c>
      <c r="AG46" s="117" t="s">
        <v>240</v>
      </c>
      <c r="AH46" s="114">
        <v>0</v>
      </c>
      <c r="AI46" s="114">
        <v>0</v>
      </c>
      <c r="AJ46" s="114">
        <v>0</v>
      </c>
      <c r="AK46" s="114">
        <v>0</v>
      </c>
      <c r="AL46" s="114">
        <v>8033</v>
      </c>
      <c r="AM46" s="114">
        <v>0</v>
      </c>
      <c r="AN46" s="114">
        <v>0</v>
      </c>
      <c r="AO46" s="114">
        <v>0</v>
      </c>
      <c r="AP46" s="114">
        <v>23000</v>
      </c>
      <c r="AQ46" s="114">
        <v>0</v>
      </c>
      <c r="AR46" s="112">
        <v>2201511144</v>
      </c>
      <c r="AS46" s="118">
        <v>45440</v>
      </c>
      <c r="AT46" s="112" t="s">
        <v>312</v>
      </c>
      <c r="AU46" s="114">
        <v>439047</v>
      </c>
    </row>
  </sheetData>
  <autoFilter ref="A2:BA46">
    <sortState ref="A3:BA46">
      <sortCondition ref="O2"/>
    </sortState>
  </autoFilter>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abSelected="1" topLeftCell="B6" workbookViewId="0">
      <selection activeCell="I27" sqref="I27"/>
    </sheetView>
  </sheetViews>
  <sheetFormatPr baseColWidth="10" defaultRowHeight="12.5" x14ac:dyDescent="0.25"/>
  <cols>
    <col min="1" max="1" width="1" style="38" customWidth="1"/>
    <col min="2" max="2" width="10.90625" style="38"/>
    <col min="3" max="3" width="17.54296875" style="38" customWidth="1"/>
    <col min="4" max="4" width="11.54296875" style="38" customWidth="1"/>
    <col min="5" max="8" width="10.90625" style="38"/>
    <col min="9" max="9" width="22.54296875" style="38" customWidth="1"/>
    <col min="10" max="10" width="14" style="38" customWidth="1"/>
    <col min="11" max="11" width="1.7265625" style="38" customWidth="1"/>
    <col min="12" max="256" width="10.90625" style="38"/>
    <col min="257" max="257" width="1" style="38" customWidth="1"/>
    <col min="258" max="258" width="10.90625" style="38"/>
    <col min="259" max="259" width="17.54296875" style="38" customWidth="1"/>
    <col min="260" max="260" width="11.54296875" style="38" customWidth="1"/>
    <col min="261" max="264" width="10.90625" style="38"/>
    <col min="265" max="265" width="22.54296875" style="38" customWidth="1"/>
    <col min="266" max="266" width="14" style="38" customWidth="1"/>
    <col min="267" max="267" width="1.7265625" style="38" customWidth="1"/>
    <col min="268" max="512" width="10.90625" style="38"/>
    <col min="513" max="513" width="1" style="38" customWidth="1"/>
    <col min="514" max="514" width="10.90625" style="38"/>
    <col min="515" max="515" width="17.54296875" style="38" customWidth="1"/>
    <col min="516" max="516" width="11.54296875" style="38" customWidth="1"/>
    <col min="517" max="520" width="10.90625" style="38"/>
    <col min="521" max="521" width="22.54296875" style="38" customWidth="1"/>
    <col min="522" max="522" width="14" style="38" customWidth="1"/>
    <col min="523" max="523" width="1.7265625" style="38" customWidth="1"/>
    <col min="524" max="768" width="10.90625" style="38"/>
    <col min="769" max="769" width="1" style="38" customWidth="1"/>
    <col min="770" max="770" width="10.90625" style="38"/>
    <col min="771" max="771" width="17.54296875" style="38" customWidth="1"/>
    <col min="772" max="772" width="11.54296875" style="38" customWidth="1"/>
    <col min="773" max="776" width="10.90625" style="38"/>
    <col min="777" max="777" width="22.54296875" style="38" customWidth="1"/>
    <col min="778" max="778" width="14" style="38" customWidth="1"/>
    <col min="779" max="779" width="1.7265625" style="38" customWidth="1"/>
    <col min="780" max="1024" width="10.90625" style="38"/>
    <col min="1025" max="1025" width="1" style="38" customWidth="1"/>
    <col min="1026" max="1026" width="10.90625" style="38"/>
    <col min="1027" max="1027" width="17.54296875" style="38" customWidth="1"/>
    <col min="1028" max="1028" width="11.54296875" style="38" customWidth="1"/>
    <col min="1029" max="1032" width="10.90625" style="38"/>
    <col min="1033" max="1033" width="22.54296875" style="38" customWidth="1"/>
    <col min="1034" max="1034" width="14" style="38" customWidth="1"/>
    <col min="1035" max="1035" width="1.7265625" style="38" customWidth="1"/>
    <col min="1036" max="1280" width="10.90625" style="38"/>
    <col min="1281" max="1281" width="1" style="38" customWidth="1"/>
    <col min="1282" max="1282" width="10.90625" style="38"/>
    <col min="1283" max="1283" width="17.54296875" style="38" customWidth="1"/>
    <col min="1284" max="1284" width="11.54296875" style="38" customWidth="1"/>
    <col min="1285" max="1288" width="10.90625" style="38"/>
    <col min="1289" max="1289" width="22.54296875" style="38" customWidth="1"/>
    <col min="1290" max="1290" width="14" style="38" customWidth="1"/>
    <col min="1291" max="1291" width="1.7265625" style="38" customWidth="1"/>
    <col min="1292" max="1536" width="10.90625" style="38"/>
    <col min="1537" max="1537" width="1" style="38" customWidth="1"/>
    <col min="1538" max="1538" width="10.90625" style="38"/>
    <col min="1539" max="1539" width="17.54296875" style="38" customWidth="1"/>
    <col min="1540" max="1540" width="11.54296875" style="38" customWidth="1"/>
    <col min="1541" max="1544" width="10.90625" style="38"/>
    <col min="1545" max="1545" width="22.54296875" style="38" customWidth="1"/>
    <col min="1546" max="1546" width="14" style="38" customWidth="1"/>
    <col min="1547" max="1547" width="1.7265625" style="38" customWidth="1"/>
    <col min="1548" max="1792" width="10.90625" style="38"/>
    <col min="1793" max="1793" width="1" style="38" customWidth="1"/>
    <col min="1794" max="1794" width="10.90625" style="38"/>
    <col min="1795" max="1795" width="17.54296875" style="38" customWidth="1"/>
    <col min="1796" max="1796" width="11.54296875" style="38" customWidth="1"/>
    <col min="1797" max="1800" width="10.90625" style="38"/>
    <col min="1801" max="1801" width="22.54296875" style="38" customWidth="1"/>
    <col min="1802" max="1802" width="14" style="38" customWidth="1"/>
    <col min="1803" max="1803" width="1.7265625" style="38" customWidth="1"/>
    <col min="1804" max="2048" width="10.90625" style="38"/>
    <col min="2049" max="2049" width="1" style="38" customWidth="1"/>
    <col min="2050" max="2050" width="10.90625" style="38"/>
    <col min="2051" max="2051" width="17.54296875" style="38" customWidth="1"/>
    <col min="2052" max="2052" width="11.54296875" style="38" customWidth="1"/>
    <col min="2053" max="2056" width="10.90625" style="38"/>
    <col min="2057" max="2057" width="22.54296875" style="38" customWidth="1"/>
    <col min="2058" max="2058" width="14" style="38" customWidth="1"/>
    <col min="2059" max="2059" width="1.7265625" style="38" customWidth="1"/>
    <col min="2060" max="2304" width="10.90625" style="38"/>
    <col min="2305" max="2305" width="1" style="38" customWidth="1"/>
    <col min="2306" max="2306" width="10.90625" style="38"/>
    <col min="2307" max="2307" width="17.54296875" style="38" customWidth="1"/>
    <col min="2308" max="2308" width="11.54296875" style="38" customWidth="1"/>
    <col min="2309" max="2312" width="10.90625" style="38"/>
    <col min="2313" max="2313" width="22.54296875" style="38" customWidth="1"/>
    <col min="2314" max="2314" width="14" style="38" customWidth="1"/>
    <col min="2315" max="2315" width="1.7265625" style="38" customWidth="1"/>
    <col min="2316" max="2560" width="10.90625" style="38"/>
    <col min="2561" max="2561" width="1" style="38" customWidth="1"/>
    <col min="2562" max="2562" width="10.90625" style="38"/>
    <col min="2563" max="2563" width="17.54296875" style="38" customWidth="1"/>
    <col min="2564" max="2564" width="11.54296875" style="38" customWidth="1"/>
    <col min="2565" max="2568" width="10.90625" style="38"/>
    <col min="2569" max="2569" width="22.54296875" style="38" customWidth="1"/>
    <col min="2570" max="2570" width="14" style="38" customWidth="1"/>
    <col min="2571" max="2571" width="1.7265625" style="38" customWidth="1"/>
    <col min="2572" max="2816" width="10.90625" style="38"/>
    <col min="2817" max="2817" width="1" style="38" customWidth="1"/>
    <col min="2818" max="2818" width="10.90625" style="38"/>
    <col min="2819" max="2819" width="17.54296875" style="38" customWidth="1"/>
    <col min="2820" max="2820" width="11.54296875" style="38" customWidth="1"/>
    <col min="2821" max="2824" width="10.90625" style="38"/>
    <col min="2825" max="2825" width="22.54296875" style="38" customWidth="1"/>
    <col min="2826" max="2826" width="14" style="38" customWidth="1"/>
    <col min="2827" max="2827" width="1.7265625" style="38" customWidth="1"/>
    <col min="2828" max="3072" width="10.90625" style="38"/>
    <col min="3073" max="3073" width="1" style="38" customWidth="1"/>
    <col min="3074" max="3074" width="10.90625" style="38"/>
    <col min="3075" max="3075" width="17.54296875" style="38" customWidth="1"/>
    <col min="3076" max="3076" width="11.54296875" style="38" customWidth="1"/>
    <col min="3077" max="3080" width="10.90625" style="38"/>
    <col min="3081" max="3081" width="22.54296875" style="38" customWidth="1"/>
    <col min="3082" max="3082" width="14" style="38" customWidth="1"/>
    <col min="3083" max="3083" width="1.7265625" style="38" customWidth="1"/>
    <col min="3084" max="3328" width="10.90625" style="38"/>
    <col min="3329" max="3329" width="1" style="38" customWidth="1"/>
    <col min="3330" max="3330" width="10.90625" style="38"/>
    <col min="3331" max="3331" width="17.54296875" style="38" customWidth="1"/>
    <col min="3332" max="3332" width="11.54296875" style="38" customWidth="1"/>
    <col min="3333" max="3336" width="10.90625" style="38"/>
    <col min="3337" max="3337" width="22.54296875" style="38" customWidth="1"/>
    <col min="3338" max="3338" width="14" style="38" customWidth="1"/>
    <col min="3339" max="3339" width="1.7265625" style="38" customWidth="1"/>
    <col min="3340" max="3584" width="10.90625" style="38"/>
    <col min="3585" max="3585" width="1" style="38" customWidth="1"/>
    <col min="3586" max="3586" width="10.90625" style="38"/>
    <col min="3587" max="3587" width="17.54296875" style="38" customWidth="1"/>
    <col min="3588" max="3588" width="11.54296875" style="38" customWidth="1"/>
    <col min="3589" max="3592" width="10.90625" style="38"/>
    <col min="3593" max="3593" width="22.54296875" style="38" customWidth="1"/>
    <col min="3594" max="3594" width="14" style="38" customWidth="1"/>
    <col min="3595" max="3595" width="1.7265625" style="38" customWidth="1"/>
    <col min="3596" max="3840" width="10.90625" style="38"/>
    <col min="3841" max="3841" width="1" style="38" customWidth="1"/>
    <col min="3842" max="3842" width="10.90625" style="38"/>
    <col min="3843" max="3843" width="17.54296875" style="38" customWidth="1"/>
    <col min="3844" max="3844" width="11.54296875" style="38" customWidth="1"/>
    <col min="3845" max="3848" width="10.90625" style="38"/>
    <col min="3849" max="3849" width="22.54296875" style="38" customWidth="1"/>
    <col min="3850" max="3850" width="14" style="38" customWidth="1"/>
    <col min="3851" max="3851" width="1.7265625" style="38" customWidth="1"/>
    <col min="3852" max="4096" width="10.90625" style="38"/>
    <col min="4097" max="4097" width="1" style="38" customWidth="1"/>
    <col min="4098" max="4098" width="10.90625" style="38"/>
    <col min="4099" max="4099" width="17.54296875" style="38" customWidth="1"/>
    <col min="4100" max="4100" width="11.54296875" style="38" customWidth="1"/>
    <col min="4101" max="4104" width="10.90625" style="38"/>
    <col min="4105" max="4105" width="22.54296875" style="38" customWidth="1"/>
    <col min="4106" max="4106" width="14" style="38" customWidth="1"/>
    <col min="4107" max="4107" width="1.7265625" style="38" customWidth="1"/>
    <col min="4108" max="4352" width="10.90625" style="38"/>
    <col min="4353" max="4353" width="1" style="38" customWidth="1"/>
    <col min="4354" max="4354" width="10.90625" style="38"/>
    <col min="4355" max="4355" width="17.54296875" style="38" customWidth="1"/>
    <col min="4356" max="4356" width="11.54296875" style="38" customWidth="1"/>
    <col min="4357" max="4360" width="10.90625" style="38"/>
    <col min="4361" max="4361" width="22.54296875" style="38" customWidth="1"/>
    <col min="4362" max="4362" width="14" style="38" customWidth="1"/>
    <col min="4363" max="4363" width="1.7265625" style="38" customWidth="1"/>
    <col min="4364" max="4608" width="10.90625" style="38"/>
    <col min="4609" max="4609" width="1" style="38" customWidth="1"/>
    <col min="4610" max="4610" width="10.90625" style="38"/>
    <col min="4611" max="4611" width="17.54296875" style="38" customWidth="1"/>
    <col min="4612" max="4612" width="11.54296875" style="38" customWidth="1"/>
    <col min="4613" max="4616" width="10.90625" style="38"/>
    <col min="4617" max="4617" width="22.54296875" style="38" customWidth="1"/>
    <col min="4618" max="4618" width="14" style="38" customWidth="1"/>
    <col min="4619" max="4619" width="1.7265625" style="38" customWidth="1"/>
    <col min="4620" max="4864" width="10.90625" style="38"/>
    <col min="4865" max="4865" width="1" style="38" customWidth="1"/>
    <col min="4866" max="4866" width="10.90625" style="38"/>
    <col min="4867" max="4867" width="17.54296875" style="38" customWidth="1"/>
    <col min="4868" max="4868" width="11.54296875" style="38" customWidth="1"/>
    <col min="4869" max="4872" width="10.90625" style="38"/>
    <col min="4873" max="4873" width="22.54296875" style="38" customWidth="1"/>
    <col min="4874" max="4874" width="14" style="38" customWidth="1"/>
    <col min="4875" max="4875" width="1.7265625" style="38" customWidth="1"/>
    <col min="4876" max="5120" width="10.90625" style="38"/>
    <col min="5121" max="5121" width="1" style="38" customWidth="1"/>
    <col min="5122" max="5122" width="10.90625" style="38"/>
    <col min="5123" max="5123" width="17.54296875" style="38" customWidth="1"/>
    <col min="5124" max="5124" width="11.54296875" style="38" customWidth="1"/>
    <col min="5125" max="5128" width="10.90625" style="38"/>
    <col min="5129" max="5129" width="22.54296875" style="38" customWidth="1"/>
    <col min="5130" max="5130" width="14" style="38" customWidth="1"/>
    <col min="5131" max="5131" width="1.7265625" style="38" customWidth="1"/>
    <col min="5132" max="5376" width="10.90625" style="38"/>
    <col min="5377" max="5377" width="1" style="38" customWidth="1"/>
    <col min="5378" max="5378" width="10.90625" style="38"/>
    <col min="5379" max="5379" width="17.54296875" style="38" customWidth="1"/>
    <col min="5380" max="5380" width="11.54296875" style="38" customWidth="1"/>
    <col min="5381" max="5384" width="10.90625" style="38"/>
    <col min="5385" max="5385" width="22.54296875" style="38" customWidth="1"/>
    <col min="5386" max="5386" width="14" style="38" customWidth="1"/>
    <col min="5387" max="5387" width="1.7265625" style="38" customWidth="1"/>
    <col min="5388" max="5632" width="10.90625" style="38"/>
    <col min="5633" max="5633" width="1" style="38" customWidth="1"/>
    <col min="5634" max="5634" width="10.90625" style="38"/>
    <col min="5635" max="5635" width="17.54296875" style="38" customWidth="1"/>
    <col min="5636" max="5636" width="11.54296875" style="38" customWidth="1"/>
    <col min="5637" max="5640" width="10.90625" style="38"/>
    <col min="5641" max="5641" width="22.54296875" style="38" customWidth="1"/>
    <col min="5642" max="5642" width="14" style="38" customWidth="1"/>
    <col min="5643" max="5643" width="1.7265625" style="38" customWidth="1"/>
    <col min="5644" max="5888" width="10.90625" style="38"/>
    <col min="5889" max="5889" width="1" style="38" customWidth="1"/>
    <col min="5890" max="5890" width="10.90625" style="38"/>
    <col min="5891" max="5891" width="17.54296875" style="38" customWidth="1"/>
    <col min="5892" max="5892" width="11.54296875" style="38" customWidth="1"/>
    <col min="5893" max="5896" width="10.90625" style="38"/>
    <col min="5897" max="5897" width="22.54296875" style="38" customWidth="1"/>
    <col min="5898" max="5898" width="14" style="38" customWidth="1"/>
    <col min="5899" max="5899" width="1.7265625" style="38" customWidth="1"/>
    <col min="5900" max="6144" width="10.90625" style="38"/>
    <col min="6145" max="6145" width="1" style="38" customWidth="1"/>
    <col min="6146" max="6146" width="10.90625" style="38"/>
    <col min="6147" max="6147" width="17.54296875" style="38" customWidth="1"/>
    <col min="6148" max="6148" width="11.54296875" style="38" customWidth="1"/>
    <col min="6149" max="6152" width="10.90625" style="38"/>
    <col min="6153" max="6153" width="22.54296875" style="38" customWidth="1"/>
    <col min="6154" max="6154" width="14" style="38" customWidth="1"/>
    <col min="6155" max="6155" width="1.7265625" style="38" customWidth="1"/>
    <col min="6156" max="6400" width="10.90625" style="38"/>
    <col min="6401" max="6401" width="1" style="38" customWidth="1"/>
    <col min="6402" max="6402" width="10.90625" style="38"/>
    <col min="6403" max="6403" width="17.54296875" style="38" customWidth="1"/>
    <col min="6404" max="6404" width="11.54296875" style="38" customWidth="1"/>
    <col min="6405" max="6408" width="10.90625" style="38"/>
    <col min="6409" max="6409" width="22.54296875" style="38" customWidth="1"/>
    <col min="6410" max="6410" width="14" style="38" customWidth="1"/>
    <col min="6411" max="6411" width="1.7265625" style="38" customWidth="1"/>
    <col min="6412" max="6656" width="10.90625" style="38"/>
    <col min="6657" max="6657" width="1" style="38" customWidth="1"/>
    <col min="6658" max="6658" width="10.90625" style="38"/>
    <col min="6659" max="6659" width="17.54296875" style="38" customWidth="1"/>
    <col min="6660" max="6660" width="11.54296875" style="38" customWidth="1"/>
    <col min="6661" max="6664" width="10.90625" style="38"/>
    <col min="6665" max="6665" width="22.54296875" style="38" customWidth="1"/>
    <col min="6666" max="6666" width="14" style="38" customWidth="1"/>
    <col min="6667" max="6667" width="1.7265625" style="38" customWidth="1"/>
    <col min="6668" max="6912" width="10.90625" style="38"/>
    <col min="6913" max="6913" width="1" style="38" customWidth="1"/>
    <col min="6914" max="6914" width="10.90625" style="38"/>
    <col min="6915" max="6915" width="17.54296875" style="38" customWidth="1"/>
    <col min="6916" max="6916" width="11.54296875" style="38" customWidth="1"/>
    <col min="6917" max="6920" width="10.90625" style="38"/>
    <col min="6921" max="6921" width="22.54296875" style="38" customWidth="1"/>
    <col min="6922" max="6922" width="14" style="38" customWidth="1"/>
    <col min="6923" max="6923" width="1.7265625" style="38" customWidth="1"/>
    <col min="6924" max="7168" width="10.90625" style="38"/>
    <col min="7169" max="7169" width="1" style="38" customWidth="1"/>
    <col min="7170" max="7170" width="10.90625" style="38"/>
    <col min="7171" max="7171" width="17.54296875" style="38" customWidth="1"/>
    <col min="7172" max="7172" width="11.54296875" style="38" customWidth="1"/>
    <col min="7173" max="7176" width="10.90625" style="38"/>
    <col min="7177" max="7177" width="22.54296875" style="38" customWidth="1"/>
    <col min="7178" max="7178" width="14" style="38" customWidth="1"/>
    <col min="7179" max="7179" width="1.7265625" style="38" customWidth="1"/>
    <col min="7180" max="7424" width="10.90625" style="38"/>
    <col min="7425" max="7425" width="1" style="38" customWidth="1"/>
    <col min="7426" max="7426" width="10.90625" style="38"/>
    <col min="7427" max="7427" width="17.54296875" style="38" customWidth="1"/>
    <col min="7428" max="7428" width="11.54296875" style="38" customWidth="1"/>
    <col min="7429" max="7432" width="10.90625" style="38"/>
    <col min="7433" max="7433" width="22.54296875" style="38" customWidth="1"/>
    <col min="7434" max="7434" width="14" style="38" customWidth="1"/>
    <col min="7435" max="7435" width="1.7265625" style="38" customWidth="1"/>
    <col min="7436" max="7680" width="10.90625" style="38"/>
    <col min="7681" max="7681" width="1" style="38" customWidth="1"/>
    <col min="7682" max="7682" width="10.90625" style="38"/>
    <col min="7683" max="7683" width="17.54296875" style="38" customWidth="1"/>
    <col min="7684" max="7684" width="11.54296875" style="38" customWidth="1"/>
    <col min="7685" max="7688" width="10.90625" style="38"/>
    <col min="7689" max="7689" width="22.54296875" style="38" customWidth="1"/>
    <col min="7690" max="7690" width="14" style="38" customWidth="1"/>
    <col min="7691" max="7691" width="1.7265625" style="38" customWidth="1"/>
    <col min="7692" max="7936" width="10.90625" style="38"/>
    <col min="7937" max="7937" width="1" style="38" customWidth="1"/>
    <col min="7938" max="7938" width="10.90625" style="38"/>
    <col min="7939" max="7939" width="17.54296875" style="38" customWidth="1"/>
    <col min="7940" max="7940" width="11.54296875" style="38" customWidth="1"/>
    <col min="7941" max="7944" width="10.90625" style="38"/>
    <col min="7945" max="7945" width="22.54296875" style="38" customWidth="1"/>
    <col min="7946" max="7946" width="14" style="38" customWidth="1"/>
    <col min="7947" max="7947" width="1.7265625" style="38" customWidth="1"/>
    <col min="7948" max="8192" width="10.90625" style="38"/>
    <col min="8193" max="8193" width="1" style="38" customWidth="1"/>
    <col min="8194" max="8194" width="10.90625" style="38"/>
    <col min="8195" max="8195" width="17.54296875" style="38" customWidth="1"/>
    <col min="8196" max="8196" width="11.54296875" style="38" customWidth="1"/>
    <col min="8197" max="8200" width="10.90625" style="38"/>
    <col min="8201" max="8201" width="22.54296875" style="38" customWidth="1"/>
    <col min="8202" max="8202" width="14" style="38" customWidth="1"/>
    <col min="8203" max="8203" width="1.7265625" style="38" customWidth="1"/>
    <col min="8204" max="8448" width="10.90625" style="38"/>
    <col min="8449" max="8449" width="1" style="38" customWidth="1"/>
    <col min="8450" max="8450" width="10.90625" style="38"/>
    <col min="8451" max="8451" width="17.54296875" style="38" customWidth="1"/>
    <col min="8452" max="8452" width="11.54296875" style="38" customWidth="1"/>
    <col min="8453" max="8456" width="10.90625" style="38"/>
    <col min="8457" max="8457" width="22.54296875" style="38" customWidth="1"/>
    <col min="8458" max="8458" width="14" style="38" customWidth="1"/>
    <col min="8459" max="8459" width="1.7265625" style="38" customWidth="1"/>
    <col min="8460" max="8704" width="10.90625" style="38"/>
    <col min="8705" max="8705" width="1" style="38" customWidth="1"/>
    <col min="8706" max="8706" width="10.90625" style="38"/>
    <col min="8707" max="8707" width="17.54296875" style="38" customWidth="1"/>
    <col min="8708" max="8708" width="11.54296875" style="38" customWidth="1"/>
    <col min="8709" max="8712" width="10.90625" style="38"/>
    <col min="8713" max="8713" width="22.54296875" style="38" customWidth="1"/>
    <col min="8714" max="8714" width="14" style="38" customWidth="1"/>
    <col min="8715" max="8715" width="1.7265625" style="38" customWidth="1"/>
    <col min="8716" max="8960" width="10.90625" style="38"/>
    <col min="8961" max="8961" width="1" style="38" customWidth="1"/>
    <col min="8962" max="8962" width="10.90625" style="38"/>
    <col min="8963" max="8963" width="17.54296875" style="38" customWidth="1"/>
    <col min="8964" max="8964" width="11.54296875" style="38" customWidth="1"/>
    <col min="8965" max="8968" width="10.90625" style="38"/>
    <col min="8969" max="8969" width="22.54296875" style="38" customWidth="1"/>
    <col min="8970" max="8970" width="14" style="38" customWidth="1"/>
    <col min="8971" max="8971" width="1.7265625" style="38" customWidth="1"/>
    <col min="8972" max="9216" width="10.90625" style="38"/>
    <col min="9217" max="9217" width="1" style="38" customWidth="1"/>
    <col min="9218" max="9218" width="10.90625" style="38"/>
    <col min="9219" max="9219" width="17.54296875" style="38" customWidth="1"/>
    <col min="9220" max="9220" width="11.54296875" style="38" customWidth="1"/>
    <col min="9221" max="9224" width="10.90625" style="38"/>
    <col min="9225" max="9225" width="22.54296875" style="38" customWidth="1"/>
    <col min="9226" max="9226" width="14" style="38" customWidth="1"/>
    <col min="9227" max="9227" width="1.7265625" style="38" customWidth="1"/>
    <col min="9228" max="9472" width="10.90625" style="38"/>
    <col min="9473" max="9473" width="1" style="38" customWidth="1"/>
    <col min="9474" max="9474" width="10.90625" style="38"/>
    <col min="9475" max="9475" width="17.54296875" style="38" customWidth="1"/>
    <col min="9476" max="9476" width="11.54296875" style="38" customWidth="1"/>
    <col min="9477" max="9480" width="10.90625" style="38"/>
    <col min="9481" max="9481" width="22.54296875" style="38" customWidth="1"/>
    <col min="9482" max="9482" width="14" style="38" customWidth="1"/>
    <col min="9483" max="9483" width="1.7265625" style="38" customWidth="1"/>
    <col min="9484" max="9728" width="10.90625" style="38"/>
    <col min="9729" max="9729" width="1" style="38" customWidth="1"/>
    <col min="9730" max="9730" width="10.90625" style="38"/>
    <col min="9731" max="9731" width="17.54296875" style="38" customWidth="1"/>
    <col min="9732" max="9732" width="11.54296875" style="38" customWidth="1"/>
    <col min="9733" max="9736" width="10.90625" style="38"/>
    <col min="9737" max="9737" width="22.54296875" style="38" customWidth="1"/>
    <col min="9738" max="9738" width="14" style="38" customWidth="1"/>
    <col min="9739" max="9739" width="1.7265625" style="38" customWidth="1"/>
    <col min="9740" max="9984" width="10.90625" style="38"/>
    <col min="9985" max="9985" width="1" style="38" customWidth="1"/>
    <col min="9986" max="9986" width="10.90625" style="38"/>
    <col min="9987" max="9987" width="17.54296875" style="38" customWidth="1"/>
    <col min="9988" max="9988" width="11.54296875" style="38" customWidth="1"/>
    <col min="9989" max="9992" width="10.90625" style="38"/>
    <col min="9993" max="9993" width="22.54296875" style="38" customWidth="1"/>
    <col min="9994" max="9994" width="14" style="38" customWidth="1"/>
    <col min="9995" max="9995" width="1.7265625" style="38" customWidth="1"/>
    <col min="9996" max="10240" width="10.90625" style="38"/>
    <col min="10241" max="10241" width="1" style="38" customWidth="1"/>
    <col min="10242" max="10242" width="10.90625" style="38"/>
    <col min="10243" max="10243" width="17.54296875" style="38" customWidth="1"/>
    <col min="10244" max="10244" width="11.54296875" style="38" customWidth="1"/>
    <col min="10245" max="10248" width="10.90625" style="38"/>
    <col min="10249" max="10249" width="22.54296875" style="38" customWidth="1"/>
    <col min="10250" max="10250" width="14" style="38" customWidth="1"/>
    <col min="10251" max="10251" width="1.7265625" style="38" customWidth="1"/>
    <col min="10252" max="10496" width="10.90625" style="38"/>
    <col min="10497" max="10497" width="1" style="38" customWidth="1"/>
    <col min="10498" max="10498" width="10.90625" style="38"/>
    <col min="10499" max="10499" width="17.54296875" style="38" customWidth="1"/>
    <col min="10500" max="10500" width="11.54296875" style="38" customWidth="1"/>
    <col min="10501" max="10504" width="10.90625" style="38"/>
    <col min="10505" max="10505" width="22.54296875" style="38" customWidth="1"/>
    <col min="10506" max="10506" width="14" style="38" customWidth="1"/>
    <col min="10507" max="10507" width="1.7265625" style="38" customWidth="1"/>
    <col min="10508" max="10752" width="10.90625" style="38"/>
    <col min="10753" max="10753" width="1" style="38" customWidth="1"/>
    <col min="10754" max="10754" width="10.90625" style="38"/>
    <col min="10755" max="10755" width="17.54296875" style="38" customWidth="1"/>
    <col min="10756" max="10756" width="11.54296875" style="38" customWidth="1"/>
    <col min="10757" max="10760" width="10.90625" style="38"/>
    <col min="10761" max="10761" width="22.54296875" style="38" customWidth="1"/>
    <col min="10762" max="10762" width="14" style="38" customWidth="1"/>
    <col min="10763" max="10763" width="1.7265625" style="38" customWidth="1"/>
    <col min="10764" max="11008" width="10.90625" style="38"/>
    <col min="11009" max="11009" width="1" style="38" customWidth="1"/>
    <col min="11010" max="11010" width="10.90625" style="38"/>
    <col min="11011" max="11011" width="17.54296875" style="38" customWidth="1"/>
    <col min="11012" max="11012" width="11.54296875" style="38" customWidth="1"/>
    <col min="11013" max="11016" width="10.90625" style="38"/>
    <col min="11017" max="11017" width="22.54296875" style="38" customWidth="1"/>
    <col min="11018" max="11018" width="14" style="38" customWidth="1"/>
    <col min="11019" max="11019" width="1.7265625" style="38" customWidth="1"/>
    <col min="11020" max="11264" width="10.90625" style="38"/>
    <col min="11265" max="11265" width="1" style="38" customWidth="1"/>
    <col min="11266" max="11266" width="10.90625" style="38"/>
    <col min="11267" max="11267" width="17.54296875" style="38" customWidth="1"/>
    <col min="11268" max="11268" width="11.54296875" style="38" customWidth="1"/>
    <col min="11269" max="11272" width="10.90625" style="38"/>
    <col min="11273" max="11273" width="22.54296875" style="38" customWidth="1"/>
    <col min="11274" max="11274" width="14" style="38" customWidth="1"/>
    <col min="11275" max="11275" width="1.7265625" style="38" customWidth="1"/>
    <col min="11276" max="11520" width="10.90625" style="38"/>
    <col min="11521" max="11521" width="1" style="38" customWidth="1"/>
    <col min="11522" max="11522" width="10.90625" style="38"/>
    <col min="11523" max="11523" width="17.54296875" style="38" customWidth="1"/>
    <col min="11524" max="11524" width="11.54296875" style="38" customWidth="1"/>
    <col min="11525" max="11528" width="10.90625" style="38"/>
    <col min="11529" max="11529" width="22.54296875" style="38" customWidth="1"/>
    <col min="11530" max="11530" width="14" style="38" customWidth="1"/>
    <col min="11531" max="11531" width="1.7265625" style="38" customWidth="1"/>
    <col min="11532" max="11776" width="10.90625" style="38"/>
    <col min="11777" max="11777" width="1" style="38" customWidth="1"/>
    <col min="11778" max="11778" width="10.90625" style="38"/>
    <col min="11779" max="11779" width="17.54296875" style="38" customWidth="1"/>
    <col min="11780" max="11780" width="11.54296875" style="38" customWidth="1"/>
    <col min="11781" max="11784" width="10.90625" style="38"/>
    <col min="11785" max="11785" width="22.54296875" style="38" customWidth="1"/>
    <col min="11786" max="11786" width="14" style="38" customWidth="1"/>
    <col min="11787" max="11787" width="1.7265625" style="38" customWidth="1"/>
    <col min="11788" max="12032" width="10.90625" style="38"/>
    <col min="12033" max="12033" width="1" style="38" customWidth="1"/>
    <col min="12034" max="12034" width="10.90625" style="38"/>
    <col min="12035" max="12035" width="17.54296875" style="38" customWidth="1"/>
    <col min="12036" max="12036" width="11.54296875" style="38" customWidth="1"/>
    <col min="12037" max="12040" width="10.90625" style="38"/>
    <col min="12041" max="12041" width="22.54296875" style="38" customWidth="1"/>
    <col min="12042" max="12042" width="14" style="38" customWidth="1"/>
    <col min="12043" max="12043" width="1.7265625" style="38" customWidth="1"/>
    <col min="12044" max="12288" width="10.90625" style="38"/>
    <col min="12289" max="12289" width="1" style="38" customWidth="1"/>
    <col min="12290" max="12290" width="10.90625" style="38"/>
    <col min="12291" max="12291" width="17.54296875" style="38" customWidth="1"/>
    <col min="12292" max="12292" width="11.54296875" style="38" customWidth="1"/>
    <col min="12293" max="12296" width="10.90625" style="38"/>
    <col min="12297" max="12297" width="22.54296875" style="38" customWidth="1"/>
    <col min="12298" max="12298" width="14" style="38" customWidth="1"/>
    <col min="12299" max="12299" width="1.7265625" style="38" customWidth="1"/>
    <col min="12300" max="12544" width="10.90625" style="38"/>
    <col min="12545" max="12545" width="1" style="38" customWidth="1"/>
    <col min="12546" max="12546" width="10.90625" style="38"/>
    <col min="12547" max="12547" width="17.54296875" style="38" customWidth="1"/>
    <col min="12548" max="12548" width="11.54296875" style="38" customWidth="1"/>
    <col min="12549" max="12552" width="10.90625" style="38"/>
    <col min="12553" max="12553" width="22.54296875" style="38" customWidth="1"/>
    <col min="12554" max="12554" width="14" style="38" customWidth="1"/>
    <col min="12555" max="12555" width="1.7265625" style="38" customWidth="1"/>
    <col min="12556" max="12800" width="10.90625" style="38"/>
    <col min="12801" max="12801" width="1" style="38" customWidth="1"/>
    <col min="12802" max="12802" width="10.90625" style="38"/>
    <col min="12803" max="12803" width="17.54296875" style="38" customWidth="1"/>
    <col min="12804" max="12804" width="11.54296875" style="38" customWidth="1"/>
    <col min="12805" max="12808" width="10.90625" style="38"/>
    <col min="12809" max="12809" width="22.54296875" style="38" customWidth="1"/>
    <col min="12810" max="12810" width="14" style="38" customWidth="1"/>
    <col min="12811" max="12811" width="1.7265625" style="38" customWidth="1"/>
    <col min="12812" max="13056" width="10.90625" style="38"/>
    <col min="13057" max="13057" width="1" style="38" customWidth="1"/>
    <col min="13058" max="13058" width="10.90625" style="38"/>
    <col min="13059" max="13059" width="17.54296875" style="38" customWidth="1"/>
    <col min="13060" max="13060" width="11.54296875" style="38" customWidth="1"/>
    <col min="13061" max="13064" width="10.90625" style="38"/>
    <col min="13065" max="13065" width="22.54296875" style="38" customWidth="1"/>
    <col min="13066" max="13066" width="14" style="38" customWidth="1"/>
    <col min="13067" max="13067" width="1.7265625" style="38" customWidth="1"/>
    <col min="13068" max="13312" width="10.90625" style="38"/>
    <col min="13313" max="13313" width="1" style="38" customWidth="1"/>
    <col min="13314" max="13314" width="10.90625" style="38"/>
    <col min="13315" max="13315" width="17.54296875" style="38" customWidth="1"/>
    <col min="13316" max="13316" width="11.54296875" style="38" customWidth="1"/>
    <col min="13317" max="13320" width="10.90625" style="38"/>
    <col min="13321" max="13321" width="22.54296875" style="38" customWidth="1"/>
    <col min="13322" max="13322" width="14" style="38" customWidth="1"/>
    <col min="13323" max="13323" width="1.7265625" style="38" customWidth="1"/>
    <col min="13324" max="13568" width="10.90625" style="38"/>
    <col min="13569" max="13569" width="1" style="38" customWidth="1"/>
    <col min="13570" max="13570" width="10.90625" style="38"/>
    <col min="13571" max="13571" width="17.54296875" style="38" customWidth="1"/>
    <col min="13572" max="13572" width="11.54296875" style="38" customWidth="1"/>
    <col min="13573" max="13576" width="10.90625" style="38"/>
    <col min="13577" max="13577" width="22.54296875" style="38" customWidth="1"/>
    <col min="13578" max="13578" width="14" style="38" customWidth="1"/>
    <col min="13579" max="13579" width="1.7265625" style="38" customWidth="1"/>
    <col min="13580" max="13824" width="10.90625" style="38"/>
    <col min="13825" max="13825" width="1" style="38" customWidth="1"/>
    <col min="13826" max="13826" width="10.90625" style="38"/>
    <col min="13827" max="13827" width="17.54296875" style="38" customWidth="1"/>
    <col min="13828" max="13828" width="11.54296875" style="38" customWidth="1"/>
    <col min="13829" max="13832" width="10.90625" style="38"/>
    <col min="13833" max="13833" width="22.54296875" style="38" customWidth="1"/>
    <col min="13834" max="13834" width="14" style="38" customWidth="1"/>
    <col min="13835" max="13835" width="1.7265625" style="38" customWidth="1"/>
    <col min="13836" max="14080" width="10.90625" style="38"/>
    <col min="14081" max="14081" width="1" style="38" customWidth="1"/>
    <col min="14082" max="14082" width="10.90625" style="38"/>
    <col min="14083" max="14083" width="17.54296875" style="38" customWidth="1"/>
    <col min="14084" max="14084" width="11.54296875" style="38" customWidth="1"/>
    <col min="14085" max="14088" width="10.90625" style="38"/>
    <col min="14089" max="14089" width="22.54296875" style="38" customWidth="1"/>
    <col min="14090" max="14090" width="14" style="38" customWidth="1"/>
    <col min="14091" max="14091" width="1.7265625" style="38" customWidth="1"/>
    <col min="14092" max="14336" width="10.90625" style="38"/>
    <col min="14337" max="14337" width="1" style="38" customWidth="1"/>
    <col min="14338" max="14338" width="10.90625" style="38"/>
    <col min="14339" max="14339" width="17.54296875" style="38" customWidth="1"/>
    <col min="14340" max="14340" width="11.54296875" style="38" customWidth="1"/>
    <col min="14341" max="14344" width="10.90625" style="38"/>
    <col min="14345" max="14345" width="22.54296875" style="38" customWidth="1"/>
    <col min="14346" max="14346" width="14" style="38" customWidth="1"/>
    <col min="14347" max="14347" width="1.7265625" style="38" customWidth="1"/>
    <col min="14348" max="14592" width="10.90625" style="38"/>
    <col min="14593" max="14593" width="1" style="38" customWidth="1"/>
    <col min="14594" max="14594" width="10.90625" style="38"/>
    <col min="14595" max="14595" width="17.54296875" style="38" customWidth="1"/>
    <col min="14596" max="14596" width="11.54296875" style="38" customWidth="1"/>
    <col min="14597" max="14600" width="10.90625" style="38"/>
    <col min="14601" max="14601" width="22.54296875" style="38" customWidth="1"/>
    <col min="14602" max="14602" width="14" style="38" customWidth="1"/>
    <col min="14603" max="14603" width="1.7265625" style="38" customWidth="1"/>
    <col min="14604" max="14848" width="10.90625" style="38"/>
    <col min="14849" max="14849" width="1" style="38" customWidth="1"/>
    <col min="14850" max="14850" width="10.90625" style="38"/>
    <col min="14851" max="14851" width="17.54296875" style="38" customWidth="1"/>
    <col min="14852" max="14852" width="11.54296875" style="38" customWidth="1"/>
    <col min="14853" max="14856" width="10.90625" style="38"/>
    <col min="14857" max="14857" width="22.54296875" style="38" customWidth="1"/>
    <col min="14858" max="14858" width="14" style="38" customWidth="1"/>
    <col min="14859" max="14859" width="1.7265625" style="38" customWidth="1"/>
    <col min="14860" max="15104" width="10.90625" style="38"/>
    <col min="15105" max="15105" width="1" style="38" customWidth="1"/>
    <col min="15106" max="15106" width="10.90625" style="38"/>
    <col min="15107" max="15107" width="17.54296875" style="38" customWidth="1"/>
    <col min="15108" max="15108" width="11.54296875" style="38" customWidth="1"/>
    <col min="15109" max="15112" width="10.90625" style="38"/>
    <col min="15113" max="15113" width="22.54296875" style="38" customWidth="1"/>
    <col min="15114" max="15114" width="14" style="38" customWidth="1"/>
    <col min="15115" max="15115" width="1.7265625" style="38" customWidth="1"/>
    <col min="15116" max="15360" width="10.90625" style="38"/>
    <col min="15361" max="15361" width="1" style="38" customWidth="1"/>
    <col min="15362" max="15362" width="10.90625" style="38"/>
    <col min="15363" max="15363" width="17.54296875" style="38" customWidth="1"/>
    <col min="15364" max="15364" width="11.54296875" style="38" customWidth="1"/>
    <col min="15365" max="15368" width="10.90625" style="38"/>
    <col min="15369" max="15369" width="22.54296875" style="38" customWidth="1"/>
    <col min="15370" max="15370" width="14" style="38" customWidth="1"/>
    <col min="15371" max="15371" width="1.7265625" style="38" customWidth="1"/>
    <col min="15372" max="15616" width="10.90625" style="38"/>
    <col min="15617" max="15617" width="1" style="38" customWidth="1"/>
    <col min="15618" max="15618" width="10.90625" style="38"/>
    <col min="15619" max="15619" width="17.54296875" style="38" customWidth="1"/>
    <col min="15620" max="15620" width="11.54296875" style="38" customWidth="1"/>
    <col min="15621" max="15624" width="10.90625" style="38"/>
    <col min="15625" max="15625" width="22.54296875" style="38" customWidth="1"/>
    <col min="15626" max="15626" width="14" style="38" customWidth="1"/>
    <col min="15627" max="15627" width="1.7265625" style="38" customWidth="1"/>
    <col min="15628" max="15872" width="10.90625" style="38"/>
    <col min="15873" max="15873" width="1" style="38" customWidth="1"/>
    <col min="15874" max="15874" width="10.90625" style="38"/>
    <col min="15875" max="15875" width="17.54296875" style="38" customWidth="1"/>
    <col min="15876" max="15876" width="11.54296875" style="38" customWidth="1"/>
    <col min="15877" max="15880" width="10.90625" style="38"/>
    <col min="15881" max="15881" width="22.54296875" style="38" customWidth="1"/>
    <col min="15882" max="15882" width="14" style="38" customWidth="1"/>
    <col min="15883" max="15883" width="1.7265625" style="38" customWidth="1"/>
    <col min="15884" max="16128" width="10.90625" style="38"/>
    <col min="16129" max="16129" width="1" style="38" customWidth="1"/>
    <col min="16130" max="16130" width="10.90625" style="38"/>
    <col min="16131" max="16131" width="17.54296875" style="38" customWidth="1"/>
    <col min="16132" max="16132" width="11.54296875" style="38" customWidth="1"/>
    <col min="16133" max="16136" width="10.90625" style="38"/>
    <col min="16137" max="16137" width="22.54296875" style="38" customWidth="1"/>
    <col min="16138" max="16138" width="14" style="38" customWidth="1"/>
    <col min="16139" max="16139" width="1.7265625" style="38" customWidth="1"/>
    <col min="16140" max="16384" width="10.90625" style="38"/>
  </cols>
  <sheetData>
    <row r="1" spans="2:10" ht="6" customHeight="1" thickBot="1" x14ac:dyDescent="0.3"/>
    <row r="2" spans="2:10" ht="19.5" customHeight="1" x14ac:dyDescent="0.25">
      <c r="B2" s="39"/>
      <c r="C2" s="40"/>
      <c r="D2" s="86" t="s">
        <v>150</v>
      </c>
      <c r="E2" s="87"/>
      <c r="F2" s="87"/>
      <c r="G2" s="87"/>
      <c r="H2" s="87"/>
      <c r="I2" s="88"/>
      <c r="J2" s="92" t="s">
        <v>151</v>
      </c>
    </row>
    <row r="3" spans="2:10" ht="15.75" customHeight="1" thickBot="1" x14ac:dyDescent="0.3">
      <c r="B3" s="41"/>
      <c r="C3" s="42"/>
      <c r="D3" s="89"/>
      <c r="E3" s="90"/>
      <c r="F3" s="90"/>
      <c r="G3" s="90"/>
      <c r="H3" s="90"/>
      <c r="I3" s="91"/>
      <c r="J3" s="93"/>
    </row>
    <row r="4" spans="2:10" ht="13" x14ac:dyDescent="0.25">
      <c r="B4" s="41"/>
      <c r="C4" s="42"/>
      <c r="D4" s="43"/>
      <c r="E4" s="44"/>
      <c r="F4" s="44"/>
      <c r="G4" s="44"/>
      <c r="H4" s="44"/>
      <c r="I4" s="45"/>
      <c r="J4" s="46"/>
    </row>
    <row r="5" spans="2:10" ht="13" x14ac:dyDescent="0.25">
      <c r="B5" s="41"/>
      <c r="C5" s="42"/>
      <c r="D5" s="47" t="s">
        <v>152</v>
      </c>
      <c r="E5" s="48"/>
      <c r="F5" s="48"/>
      <c r="G5" s="48"/>
      <c r="H5" s="48"/>
      <c r="I5" s="49"/>
      <c r="J5" s="49" t="s">
        <v>153</v>
      </c>
    </row>
    <row r="6" spans="2:10" ht="13.5" thickBot="1" x14ac:dyDescent="0.3">
      <c r="B6" s="50"/>
      <c r="C6" s="51"/>
      <c r="D6" s="52"/>
      <c r="E6" s="53"/>
      <c r="F6" s="53"/>
      <c r="G6" s="53"/>
      <c r="H6" s="53"/>
      <c r="I6" s="54"/>
      <c r="J6" s="55"/>
    </row>
    <row r="7" spans="2:10" x14ac:dyDescent="0.25">
      <c r="B7" s="56"/>
      <c r="J7" s="57"/>
    </row>
    <row r="8" spans="2:10" x14ac:dyDescent="0.25">
      <c r="B8" s="56"/>
      <c r="J8" s="57"/>
    </row>
    <row r="9" spans="2:10" x14ac:dyDescent="0.25">
      <c r="B9" s="56"/>
      <c r="C9" s="38" t="s">
        <v>154</v>
      </c>
      <c r="J9" s="57"/>
    </row>
    <row r="10" spans="2:10" ht="13" x14ac:dyDescent="0.3">
      <c r="B10" s="56"/>
      <c r="C10" s="58"/>
      <c r="E10" s="59"/>
      <c r="H10" s="60"/>
      <c r="J10" s="57"/>
    </row>
    <row r="11" spans="2:10" x14ac:dyDescent="0.25">
      <c r="B11" s="56"/>
      <c r="J11" s="57"/>
    </row>
    <row r="12" spans="2:10" ht="13" x14ac:dyDescent="0.3">
      <c r="B12" s="56"/>
      <c r="C12" s="58" t="s">
        <v>189</v>
      </c>
      <c r="J12" s="57"/>
    </row>
    <row r="13" spans="2:10" ht="13" x14ac:dyDescent="0.3">
      <c r="B13" s="56"/>
      <c r="C13" s="58" t="s">
        <v>190</v>
      </c>
      <c r="J13" s="57"/>
    </row>
    <row r="14" spans="2:10" x14ac:dyDescent="0.25">
      <c r="B14" s="56"/>
      <c r="J14" s="57"/>
    </row>
    <row r="15" spans="2:10" x14ac:dyDescent="0.25">
      <c r="B15" s="56"/>
      <c r="C15" s="38" t="s">
        <v>155</v>
      </c>
      <c r="J15" s="57"/>
    </row>
    <row r="16" spans="2:10" x14ac:dyDescent="0.25">
      <c r="B16" s="56"/>
      <c r="C16" s="61"/>
      <c r="J16" s="57"/>
    </row>
    <row r="17" spans="2:10" ht="13" x14ac:dyDescent="0.3">
      <c r="B17" s="56"/>
      <c r="C17" s="38" t="s">
        <v>156</v>
      </c>
      <c r="D17" s="59"/>
      <c r="H17" s="62" t="s">
        <v>157</v>
      </c>
      <c r="I17" s="63" t="s">
        <v>158</v>
      </c>
      <c r="J17" s="57"/>
    </row>
    <row r="18" spans="2:10" ht="13" x14ac:dyDescent="0.3">
      <c r="B18" s="56"/>
      <c r="C18" s="58" t="s">
        <v>159</v>
      </c>
      <c r="D18" s="58"/>
      <c r="E18" s="58"/>
      <c r="F18" s="58"/>
      <c r="H18" s="64">
        <v>44</v>
      </c>
      <c r="I18" s="65">
        <v>2486849</v>
      </c>
      <c r="J18" s="57"/>
    </row>
    <row r="19" spans="2:10" x14ac:dyDescent="0.25">
      <c r="B19" s="56"/>
      <c r="C19" s="38" t="s">
        <v>160</v>
      </c>
      <c r="H19" s="66">
        <v>21</v>
      </c>
      <c r="I19" s="67">
        <v>1627152</v>
      </c>
      <c r="J19" s="57"/>
    </row>
    <row r="20" spans="2:10" x14ac:dyDescent="0.25">
      <c r="B20" s="56"/>
      <c r="C20" s="38" t="s">
        <v>161</v>
      </c>
      <c r="H20" s="66">
        <v>7</v>
      </c>
      <c r="I20" s="67">
        <v>449845</v>
      </c>
      <c r="J20" s="57"/>
    </row>
    <row r="21" spans="2:10" x14ac:dyDescent="0.25">
      <c r="B21" s="56"/>
      <c r="C21" s="38" t="s">
        <v>162</v>
      </c>
      <c r="H21" s="66">
        <v>0</v>
      </c>
      <c r="I21" s="67">
        <v>0</v>
      </c>
      <c r="J21" s="57"/>
    </row>
    <row r="22" spans="2:10" x14ac:dyDescent="0.25">
      <c r="B22" s="56"/>
      <c r="C22" s="38" t="s">
        <v>163</v>
      </c>
      <c r="H22" s="66">
        <v>0</v>
      </c>
      <c r="I22" s="67">
        <v>0</v>
      </c>
      <c r="J22" s="57"/>
    </row>
    <row r="23" spans="2:10" x14ac:dyDescent="0.25">
      <c r="B23" s="56"/>
      <c r="C23" s="38" t="s">
        <v>164</v>
      </c>
      <c r="H23" s="66">
        <v>0</v>
      </c>
      <c r="I23" s="67">
        <v>0</v>
      </c>
      <c r="J23" s="57"/>
    </row>
    <row r="24" spans="2:10" ht="13" thickBot="1" x14ac:dyDescent="0.3">
      <c r="B24" s="56"/>
      <c r="C24" s="38" t="s">
        <v>165</v>
      </c>
      <c r="H24" s="68">
        <v>12</v>
      </c>
      <c r="I24" s="69">
        <v>94367</v>
      </c>
      <c r="J24" s="57"/>
    </row>
    <row r="25" spans="2:10" ht="13" x14ac:dyDescent="0.3">
      <c r="B25" s="56"/>
      <c r="C25" s="58" t="s">
        <v>166</v>
      </c>
      <c r="D25" s="58"/>
      <c r="E25" s="58"/>
      <c r="F25" s="58"/>
      <c r="H25" s="64">
        <f>H19+H20+H21+H22+H24+H23</f>
        <v>40</v>
      </c>
      <c r="I25" s="65">
        <f>I19+I20+I21+I22+I24+I23</f>
        <v>2171364</v>
      </c>
      <c r="J25" s="57"/>
    </row>
    <row r="26" spans="2:10" x14ac:dyDescent="0.25">
      <c r="B26" s="56"/>
      <c r="C26" s="38" t="s">
        <v>167</v>
      </c>
      <c r="H26" s="66">
        <v>2</v>
      </c>
      <c r="I26" s="67">
        <v>104000</v>
      </c>
      <c r="J26" s="57"/>
    </row>
    <row r="27" spans="2:10" ht="13" thickBot="1" x14ac:dyDescent="0.3">
      <c r="B27" s="56"/>
      <c r="C27" s="38" t="s">
        <v>168</v>
      </c>
      <c r="H27" s="68">
        <v>2</v>
      </c>
      <c r="I27" s="69">
        <v>211485</v>
      </c>
      <c r="J27" s="57"/>
    </row>
    <row r="28" spans="2:10" ht="13" x14ac:dyDescent="0.3">
      <c r="B28" s="56"/>
      <c r="C28" s="58" t="s">
        <v>169</v>
      </c>
      <c r="D28" s="58"/>
      <c r="E28" s="58"/>
      <c r="F28" s="58"/>
      <c r="H28" s="64">
        <f>H26+H27</f>
        <v>4</v>
      </c>
      <c r="I28" s="65">
        <f>I26+I27</f>
        <v>315485</v>
      </c>
      <c r="J28" s="57"/>
    </row>
    <row r="29" spans="2:10" ht="13.5" thickBot="1" x14ac:dyDescent="0.35">
      <c r="B29" s="56"/>
      <c r="C29" s="38" t="s">
        <v>170</v>
      </c>
      <c r="D29" s="58"/>
      <c r="E29" s="58"/>
      <c r="F29" s="58"/>
      <c r="H29" s="68">
        <v>0</v>
      </c>
      <c r="I29" s="69">
        <v>0</v>
      </c>
      <c r="J29" s="57"/>
    </row>
    <row r="30" spans="2:10" ht="13" x14ac:dyDescent="0.3">
      <c r="B30" s="56"/>
      <c r="C30" s="58" t="s">
        <v>171</v>
      </c>
      <c r="D30" s="58"/>
      <c r="E30" s="58"/>
      <c r="F30" s="58"/>
      <c r="H30" s="66">
        <f>H29</f>
        <v>0</v>
      </c>
      <c r="I30" s="67">
        <f>I29</f>
        <v>0</v>
      </c>
      <c r="J30" s="57"/>
    </row>
    <row r="31" spans="2:10" ht="13" x14ac:dyDescent="0.3">
      <c r="B31" s="56"/>
      <c r="C31" s="58"/>
      <c r="D31" s="58"/>
      <c r="E31" s="58"/>
      <c r="F31" s="58"/>
      <c r="H31" s="70"/>
      <c r="I31" s="65"/>
      <c r="J31" s="57"/>
    </row>
    <row r="32" spans="2:10" ht="13.5" thickBot="1" x14ac:dyDescent="0.35">
      <c r="B32" s="56"/>
      <c r="C32" s="58" t="s">
        <v>172</v>
      </c>
      <c r="D32" s="58"/>
      <c r="H32" s="71">
        <f>H25+H28+H30</f>
        <v>44</v>
      </c>
      <c r="I32" s="72">
        <f>I25+I28+I30</f>
        <v>2486849</v>
      </c>
      <c r="J32" s="57"/>
    </row>
    <row r="33" spans="2:10" ht="13.5" thickTop="1" x14ac:dyDescent="0.3">
      <c r="B33" s="56"/>
      <c r="C33" s="58"/>
      <c r="D33" s="58"/>
      <c r="H33" s="73">
        <f>+H18-H32</f>
        <v>0</v>
      </c>
      <c r="I33" s="67">
        <f>+I18-I32</f>
        <v>0</v>
      </c>
      <c r="J33" s="57"/>
    </row>
    <row r="34" spans="2:10" x14ac:dyDescent="0.25">
      <c r="B34" s="56"/>
      <c r="G34" s="73"/>
      <c r="H34" s="73"/>
      <c r="I34" s="73"/>
      <c r="J34" s="57"/>
    </row>
    <row r="35" spans="2:10" x14ac:dyDescent="0.25">
      <c r="B35" s="56"/>
      <c r="G35" s="73"/>
      <c r="H35" s="73"/>
      <c r="I35" s="73"/>
      <c r="J35" s="57"/>
    </row>
    <row r="36" spans="2:10" ht="13" x14ac:dyDescent="0.3">
      <c r="B36" s="56"/>
      <c r="C36" s="58"/>
      <c r="G36" s="73"/>
      <c r="H36" s="73"/>
      <c r="I36" s="73"/>
      <c r="J36" s="57"/>
    </row>
    <row r="37" spans="2:10" ht="13.5" thickBot="1" x14ac:dyDescent="0.35">
      <c r="B37" s="56"/>
      <c r="C37" s="74" t="s">
        <v>173</v>
      </c>
      <c r="D37" s="75"/>
      <c r="H37" s="74" t="s">
        <v>174</v>
      </c>
      <c r="I37" s="75"/>
      <c r="J37" s="57"/>
    </row>
    <row r="38" spans="2:10" ht="13" x14ac:dyDescent="0.3">
      <c r="B38" s="56"/>
      <c r="C38" s="58" t="s">
        <v>175</v>
      </c>
      <c r="D38" s="73"/>
      <c r="H38" s="76" t="s">
        <v>176</v>
      </c>
      <c r="I38" s="73"/>
      <c r="J38" s="57"/>
    </row>
    <row r="39" spans="2:10" ht="13" x14ac:dyDescent="0.3">
      <c r="B39" s="56"/>
      <c r="C39" s="58" t="s">
        <v>177</v>
      </c>
      <c r="H39" s="58" t="s">
        <v>178</v>
      </c>
      <c r="I39" s="73"/>
      <c r="J39" s="57"/>
    </row>
    <row r="40" spans="2:10" x14ac:dyDescent="0.25">
      <c r="B40" s="56"/>
      <c r="G40" s="73"/>
      <c r="H40" s="73"/>
      <c r="I40" s="73"/>
      <c r="J40" s="57"/>
    </row>
    <row r="41" spans="2:10" ht="12.75" customHeight="1" x14ac:dyDescent="0.25">
      <c r="B41" s="56"/>
      <c r="C41" s="94" t="s">
        <v>179</v>
      </c>
      <c r="D41" s="94"/>
      <c r="E41" s="94"/>
      <c r="F41" s="94"/>
      <c r="G41" s="94"/>
      <c r="H41" s="94"/>
      <c r="I41" s="94"/>
      <c r="J41" s="57"/>
    </row>
    <row r="42" spans="2:10" ht="18.75" customHeight="1" thickBot="1" x14ac:dyDescent="0.3">
      <c r="B42" s="77"/>
      <c r="C42" s="78"/>
      <c r="D42" s="78"/>
      <c r="E42" s="78"/>
      <c r="F42" s="78"/>
      <c r="G42" s="78"/>
      <c r="H42" s="78"/>
      <c r="I42" s="78"/>
      <c r="J42" s="79"/>
    </row>
  </sheetData>
  <mergeCells count="3">
    <mergeCell ref="D2:I3"/>
    <mergeCell ref="J2:J3"/>
    <mergeCell ref="C41:I41"/>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C12" sqref="C12"/>
    </sheetView>
  </sheetViews>
  <sheetFormatPr baseColWidth="10" defaultColWidth="11.453125" defaultRowHeight="12.5" x14ac:dyDescent="0.25"/>
  <cols>
    <col min="1" max="1" width="4.453125" style="38" customWidth="1"/>
    <col min="2" max="2" width="11.453125" style="38"/>
    <col min="3" max="3" width="12.81640625" style="38" customWidth="1"/>
    <col min="4" max="4" width="22" style="38" customWidth="1"/>
    <col min="5" max="8" width="11.453125" style="38"/>
    <col min="9" max="9" width="24.7265625" style="38" customWidth="1"/>
    <col min="10" max="10" width="12.54296875" style="38" customWidth="1"/>
    <col min="11" max="11" width="1.7265625" style="38" customWidth="1"/>
    <col min="12" max="256" width="11.453125" style="38"/>
    <col min="257" max="257" width="4.453125" style="38" customWidth="1"/>
    <col min="258" max="258" width="11.453125" style="38"/>
    <col min="259" max="259" width="12.81640625" style="38" customWidth="1"/>
    <col min="260" max="260" width="22" style="38" customWidth="1"/>
    <col min="261" max="264" width="11.453125" style="38"/>
    <col min="265" max="265" width="24.7265625" style="38" customWidth="1"/>
    <col min="266" max="266" width="12.54296875" style="38" customWidth="1"/>
    <col min="267" max="267" width="1.7265625" style="38" customWidth="1"/>
    <col min="268" max="512" width="11.453125" style="38"/>
    <col min="513" max="513" width="4.453125" style="38" customWidth="1"/>
    <col min="514" max="514" width="11.453125" style="38"/>
    <col min="515" max="515" width="12.81640625" style="38" customWidth="1"/>
    <col min="516" max="516" width="22" style="38" customWidth="1"/>
    <col min="517" max="520" width="11.453125" style="38"/>
    <col min="521" max="521" width="24.7265625" style="38" customWidth="1"/>
    <col min="522" max="522" width="12.54296875" style="38" customWidth="1"/>
    <col min="523" max="523" width="1.7265625" style="38" customWidth="1"/>
    <col min="524" max="768" width="11.453125" style="38"/>
    <col min="769" max="769" width="4.453125" style="38" customWidth="1"/>
    <col min="770" max="770" width="11.453125" style="38"/>
    <col min="771" max="771" width="12.81640625" style="38" customWidth="1"/>
    <col min="772" max="772" width="22" style="38" customWidth="1"/>
    <col min="773" max="776" width="11.453125" style="38"/>
    <col min="777" max="777" width="24.7265625" style="38" customWidth="1"/>
    <col min="778" max="778" width="12.54296875" style="38" customWidth="1"/>
    <col min="779" max="779" width="1.7265625" style="38" customWidth="1"/>
    <col min="780" max="1024" width="11.453125" style="38"/>
    <col min="1025" max="1025" width="4.453125" style="38" customWidth="1"/>
    <col min="1026" max="1026" width="11.453125" style="38"/>
    <col min="1027" max="1027" width="12.81640625" style="38" customWidth="1"/>
    <col min="1028" max="1028" width="22" style="38" customWidth="1"/>
    <col min="1029" max="1032" width="11.453125" style="38"/>
    <col min="1033" max="1033" width="24.7265625" style="38" customWidth="1"/>
    <col min="1034" max="1034" width="12.54296875" style="38" customWidth="1"/>
    <col min="1035" max="1035" width="1.7265625" style="38" customWidth="1"/>
    <col min="1036" max="1280" width="11.453125" style="38"/>
    <col min="1281" max="1281" width="4.453125" style="38" customWidth="1"/>
    <col min="1282" max="1282" width="11.453125" style="38"/>
    <col min="1283" max="1283" width="12.81640625" style="38" customWidth="1"/>
    <col min="1284" max="1284" width="22" style="38" customWidth="1"/>
    <col min="1285" max="1288" width="11.453125" style="38"/>
    <col min="1289" max="1289" width="24.7265625" style="38" customWidth="1"/>
    <col min="1290" max="1290" width="12.54296875" style="38" customWidth="1"/>
    <col min="1291" max="1291" width="1.7265625" style="38" customWidth="1"/>
    <col min="1292" max="1536" width="11.453125" style="38"/>
    <col min="1537" max="1537" width="4.453125" style="38" customWidth="1"/>
    <col min="1538" max="1538" width="11.453125" style="38"/>
    <col min="1539" max="1539" width="12.81640625" style="38" customWidth="1"/>
    <col min="1540" max="1540" width="22" style="38" customWidth="1"/>
    <col min="1541" max="1544" width="11.453125" style="38"/>
    <col min="1545" max="1545" width="24.7265625" style="38" customWidth="1"/>
    <col min="1546" max="1546" width="12.54296875" style="38" customWidth="1"/>
    <col min="1547" max="1547" width="1.7265625" style="38" customWidth="1"/>
    <col min="1548" max="1792" width="11.453125" style="38"/>
    <col min="1793" max="1793" width="4.453125" style="38" customWidth="1"/>
    <col min="1794" max="1794" width="11.453125" style="38"/>
    <col min="1795" max="1795" width="12.81640625" style="38" customWidth="1"/>
    <col min="1796" max="1796" width="22" style="38" customWidth="1"/>
    <col min="1797" max="1800" width="11.453125" style="38"/>
    <col min="1801" max="1801" width="24.7265625" style="38" customWidth="1"/>
    <col min="1802" max="1802" width="12.54296875" style="38" customWidth="1"/>
    <col min="1803" max="1803" width="1.7265625" style="38" customWidth="1"/>
    <col min="1804" max="2048" width="11.453125" style="38"/>
    <col min="2049" max="2049" width="4.453125" style="38" customWidth="1"/>
    <col min="2050" max="2050" width="11.453125" style="38"/>
    <col min="2051" max="2051" width="12.81640625" style="38" customWidth="1"/>
    <col min="2052" max="2052" width="22" style="38" customWidth="1"/>
    <col min="2053" max="2056" width="11.453125" style="38"/>
    <col min="2057" max="2057" width="24.7265625" style="38" customWidth="1"/>
    <col min="2058" max="2058" width="12.54296875" style="38" customWidth="1"/>
    <col min="2059" max="2059" width="1.7265625" style="38" customWidth="1"/>
    <col min="2060" max="2304" width="11.453125" style="38"/>
    <col min="2305" max="2305" width="4.453125" style="38" customWidth="1"/>
    <col min="2306" max="2306" width="11.453125" style="38"/>
    <col min="2307" max="2307" width="12.81640625" style="38" customWidth="1"/>
    <col min="2308" max="2308" width="22" style="38" customWidth="1"/>
    <col min="2309" max="2312" width="11.453125" style="38"/>
    <col min="2313" max="2313" width="24.7265625" style="38" customWidth="1"/>
    <col min="2314" max="2314" width="12.54296875" style="38" customWidth="1"/>
    <col min="2315" max="2315" width="1.7265625" style="38" customWidth="1"/>
    <col min="2316" max="2560" width="11.453125" style="38"/>
    <col min="2561" max="2561" width="4.453125" style="38" customWidth="1"/>
    <col min="2562" max="2562" width="11.453125" style="38"/>
    <col min="2563" max="2563" width="12.81640625" style="38" customWidth="1"/>
    <col min="2564" max="2564" width="22" style="38" customWidth="1"/>
    <col min="2565" max="2568" width="11.453125" style="38"/>
    <col min="2569" max="2569" width="24.7265625" style="38" customWidth="1"/>
    <col min="2570" max="2570" width="12.54296875" style="38" customWidth="1"/>
    <col min="2571" max="2571" width="1.7265625" style="38" customWidth="1"/>
    <col min="2572" max="2816" width="11.453125" style="38"/>
    <col min="2817" max="2817" width="4.453125" style="38" customWidth="1"/>
    <col min="2818" max="2818" width="11.453125" style="38"/>
    <col min="2819" max="2819" width="12.81640625" style="38" customWidth="1"/>
    <col min="2820" max="2820" width="22" style="38" customWidth="1"/>
    <col min="2821" max="2824" width="11.453125" style="38"/>
    <col min="2825" max="2825" width="24.7265625" style="38" customWidth="1"/>
    <col min="2826" max="2826" width="12.54296875" style="38" customWidth="1"/>
    <col min="2827" max="2827" width="1.7265625" style="38" customWidth="1"/>
    <col min="2828" max="3072" width="11.453125" style="38"/>
    <col min="3073" max="3073" width="4.453125" style="38" customWidth="1"/>
    <col min="3074" max="3074" width="11.453125" style="38"/>
    <col min="3075" max="3075" width="12.81640625" style="38" customWidth="1"/>
    <col min="3076" max="3076" width="22" style="38" customWidth="1"/>
    <col min="3077" max="3080" width="11.453125" style="38"/>
    <col min="3081" max="3081" width="24.7265625" style="38" customWidth="1"/>
    <col min="3082" max="3082" width="12.54296875" style="38" customWidth="1"/>
    <col min="3083" max="3083" width="1.7265625" style="38" customWidth="1"/>
    <col min="3084" max="3328" width="11.453125" style="38"/>
    <col min="3329" max="3329" width="4.453125" style="38" customWidth="1"/>
    <col min="3330" max="3330" width="11.453125" style="38"/>
    <col min="3331" max="3331" width="12.81640625" style="38" customWidth="1"/>
    <col min="3332" max="3332" width="22" style="38" customWidth="1"/>
    <col min="3333" max="3336" width="11.453125" style="38"/>
    <col min="3337" max="3337" width="24.7265625" style="38" customWidth="1"/>
    <col min="3338" max="3338" width="12.54296875" style="38" customWidth="1"/>
    <col min="3339" max="3339" width="1.7265625" style="38" customWidth="1"/>
    <col min="3340" max="3584" width="11.453125" style="38"/>
    <col min="3585" max="3585" width="4.453125" style="38" customWidth="1"/>
    <col min="3586" max="3586" width="11.453125" style="38"/>
    <col min="3587" max="3587" width="12.81640625" style="38" customWidth="1"/>
    <col min="3588" max="3588" width="22" style="38" customWidth="1"/>
    <col min="3589" max="3592" width="11.453125" style="38"/>
    <col min="3593" max="3593" width="24.7265625" style="38" customWidth="1"/>
    <col min="3594" max="3594" width="12.54296875" style="38" customWidth="1"/>
    <col min="3595" max="3595" width="1.7265625" style="38" customWidth="1"/>
    <col min="3596" max="3840" width="11.453125" style="38"/>
    <col min="3841" max="3841" width="4.453125" style="38" customWidth="1"/>
    <col min="3842" max="3842" width="11.453125" style="38"/>
    <col min="3843" max="3843" width="12.81640625" style="38" customWidth="1"/>
    <col min="3844" max="3844" width="22" style="38" customWidth="1"/>
    <col min="3845" max="3848" width="11.453125" style="38"/>
    <col min="3849" max="3849" width="24.7265625" style="38" customWidth="1"/>
    <col min="3850" max="3850" width="12.54296875" style="38" customWidth="1"/>
    <col min="3851" max="3851" width="1.7265625" style="38" customWidth="1"/>
    <col min="3852" max="4096" width="11.453125" style="38"/>
    <col min="4097" max="4097" width="4.453125" style="38" customWidth="1"/>
    <col min="4098" max="4098" width="11.453125" style="38"/>
    <col min="4099" max="4099" width="12.81640625" style="38" customWidth="1"/>
    <col min="4100" max="4100" width="22" style="38" customWidth="1"/>
    <col min="4101" max="4104" width="11.453125" style="38"/>
    <col min="4105" max="4105" width="24.7265625" style="38" customWidth="1"/>
    <col min="4106" max="4106" width="12.54296875" style="38" customWidth="1"/>
    <col min="4107" max="4107" width="1.7265625" style="38" customWidth="1"/>
    <col min="4108" max="4352" width="11.453125" style="38"/>
    <col min="4353" max="4353" width="4.453125" style="38" customWidth="1"/>
    <col min="4354" max="4354" width="11.453125" style="38"/>
    <col min="4355" max="4355" width="12.81640625" style="38" customWidth="1"/>
    <col min="4356" max="4356" width="22" style="38" customWidth="1"/>
    <col min="4357" max="4360" width="11.453125" style="38"/>
    <col min="4361" max="4361" width="24.7265625" style="38" customWidth="1"/>
    <col min="4362" max="4362" width="12.54296875" style="38" customWidth="1"/>
    <col min="4363" max="4363" width="1.7265625" style="38" customWidth="1"/>
    <col min="4364" max="4608" width="11.453125" style="38"/>
    <col min="4609" max="4609" width="4.453125" style="38" customWidth="1"/>
    <col min="4610" max="4610" width="11.453125" style="38"/>
    <col min="4611" max="4611" width="12.81640625" style="38" customWidth="1"/>
    <col min="4612" max="4612" width="22" style="38" customWidth="1"/>
    <col min="4613" max="4616" width="11.453125" style="38"/>
    <col min="4617" max="4617" width="24.7265625" style="38" customWidth="1"/>
    <col min="4618" max="4618" width="12.54296875" style="38" customWidth="1"/>
    <col min="4619" max="4619" width="1.7265625" style="38" customWidth="1"/>
    <col min="4620" max="4864" width="11.453125" style="38"/>
    <col min="4865" max="4865" width="4.453125" style="38" customWidth="1"/>
    <col min="4866" max="4866" width="11.453125" style="38"/>
    <col min="4867" max="4867" width="12.81640625" style="38" customWidth="1"/>
    <col min="4868" max="4868" width="22" style="38" customWidth="1"/>
    <col min="4869" max="4872" width="11.453125" style="38"/>
    <col min="4873" max="4873" width="24.7265625" style="38" customWidth="1"/>
    <col min="4874" max="4874" width="12.54296875" style="38" customWidth="1"/>
    <col min="4875" max="4875" width="1.7265625" style="38" customWidth="1"/>
    <col min="4876" max="5120" width="11.453125" style="38"/>
    <col min="5121" max="5121" width="4.453125" style="38" customWidth="1"/>
    <col min="5122" max="5122" width="11.453125" style="38"/>
    <col min="5123" max="5123" width="12.81640625" style="38" customWidth="1"/>
    <col min="5124" max="5124" width="22" style="38" customWidth="1"/>
    <col min="5125" max="5128" width="11.453125" style="38"/>
    <col min="5129" max="5129" width="24.7265625" style="38" customWidth="1"/>
    <col min="5130" max="5130" width="12.54296875" style="38" customWidth="1"/>
    <col min="5131" max="5131" width="1.7265625" style="38" customWidth="1"/>
    <col min="5132" max="5376" width="11.453125" style="38"/>
    <col min="5377" max="5377" width="4.453125" style="38" customWidth="1"/>
    <col min="5378" max="5378" width="11.453125" style="38"/>
    <col min="5379" max="5379" width="12.81640625" style="38" customWidth="1"/>
    <col min="5380" max="5380" width="22" style="38" customWidth="1"/>
    <col min="5381" max="5384" width="11.453125" style="38"/>
    <col min="5385" max="5385" width="24.7265625" style="38" customWidth="1"/>
    <col min="5386" max="5386" width="12.54296875" style="38" customWidth="1"/>
    <col min="5387" max="5387" width="1.7265625" style="38" customWidth="1"/>
    <col min="5388" max="5632" width="11.453125" style="38"/>
    <col min="5633" max="5633" width="4.453125" style="38" customWidth="1"/>
    <col min="5634" max="5634" width="11.453125" style="38"/>
    <col min="5635" max="5635" width="12.81640625" style="38" customWidth="1"/>
    <col min="5636" max="5636" width="22" style="38" customWidth="1"/>
    <col min="5637" max="5640" width="11.453125" style="38"/>
    <col min="5641" max="5641" width="24.7265625" style="38" customWidth="1"/>
    <col min="5642" max="5642" width="12.54296875" style="38" customWidth="1"/>
    <col min="5643" max="5643" width="1.7265625" style="38" customWidth="1"/>
    <col min="5644" max="5888" width="11.453125" style="38"/>
    <col min="5889" max="5889" width="4.453125" style="38" customWidth="1"/>
    <col min="5890" max="5890" width="11.453125" style="38"/>
    <col min="5891" max="5891" width="12.81640625" style="38" customWidth="1"/>
    <col min="5892" max="5892" width="22" style="38" customWidth="1"/>
    <col min="5893" max="5896" width="11.453125" style="38"/>
    <col min="5897" max="5897" width="24.7265625" style="38" customWidth="1"/>
    <col min="5898" max="5898" width="12.54296875" style="38" customWidth="1"/>
    <col min="5899" max="5899" width="1.7265625" style="38" customWidth="1"/>
    <col min="5900" max="6144" width="11.453125" style="38"/>
    <col min="6145" max="6145" width="4.453125" style="38" customWidth="1"/>
    <col min="6146" max="6146" width="11.453125" style="38"/>
    <col min="6147" max="6147" width="12.81640625" style="38" customWidth="1"/>
    <col min="6148" max="6148" width="22" style="38" customWidth="1"/>
    <col min="6149" max="6152" width="11.453125" style="38"/>
    <col min="6153" max="6153" width="24.7265625" style="38" customWidth="1"/>
    <col min="6154" max="6154" width="12.54296875" style="38" customWidth="1"/>
    <col min="6155" max="6155" width="1.7265625" style="38" customWidth="1"/>
    <col min="6156" max="6400" width="11.453125" style="38"/>
    <col min="6401" max="6401" width="4.453125" style="38" customWidth="1"/>
    <col min="6402" max="6402" width="11.453125" style="38"/>
    <col min="6403" max="6403" width="12.81640625" style="38" customWidth="1"/>
    <col min="6404" max="6404" width="22" style="38" customWidth="1"/>
    <col min="6405" max="6408" width="11.453125" style="38"/>
    <col min="6409" max="6409" width="24.7265625" style="38" customWidth="1"/>
    <col min="6410" max="6410" width="12.54296875" style="38" customWidth="1"/>
    <col min="6411" max="6411" width="1.7265625" style="38" customWidth="1"/>
    <col min="6412" max="6656" width="11.453125" style="38"/>
    <col min="6657" max="6657" width="4.453125" style="38" customWidth="1"/>
    <col min="6658" max="6658" width="11.453125" style="38"/>
    <col min="6659" max="6659" width="12.81640625" style="38" customWidth="1"/>
    <col min="6660" max="6660" width="22" style="38" customWidth="1"/>
    <col min="6661" max="6664" width="11.453125" style="38"/>
    <col min="6665" max="6665" width="24.7265625" style="38" customWidth="1"/>
    <col min="6666" max="6666" width="12.54296875" style="38" customWidth="1"/>
    <col min="6667" max="6667" width="1.7265625" style="38" customWidth="1"/>
    <col min="6668" max="6912" width="11.453125" style="38"/>
    <col min="6913" max="6913" width="4.453125" style="38" customWidth="1"/>
    <col min="6914" max="6914" width="11.453125" style="38"/>
    <col min="6915" max="6915" width="12.81640625" style="38" customWidth="1"/>
    <col min="6916" max="6916" width="22" style="38" customWidth="1"/>
    <col min="6917" max="6920" width="11.453125" style="38"/>
    <col min="6921" max="6921" width="24.7265625" style="38" customWidth="1"/>
    <col min="6922" max="6922" width="12.54296875" style="38" customWidth="1"/>
    <col min="6923" max="6923" width="1.7265625" style="38" customWidth="1"/>
    <col min="6924" max="7168" width="11.453125" style="38"/>
    <col min="7169" max="7169" width="4.453125" style="38" customWidth="1"/>
    <col min="7170" max="7170" width="11.453125" style="38"/>
    <col min="7171" max="7171" width="12.81640625" style="38" customWidth="1"/>
    <col min="7172" max="7172" width="22" style="38" customWidth="1"/>
    <col min="7173" max="7176" width="11.453125" style="38"/>
    <col min="7177" max="7177" width="24.7265625" style="38" customWidth="1"/>
    <col min="7178" max="7178" width="12.54296875" style="38" customWidth="1"/>
    <col min="7179" max="7179" width="1.7265625" style="38" customWidth="1"/>
    <col min="7180" max="7424" width="11.453125" style="38"/>
    <col min="7425" max="7425" width="4.453125" style="38" customWidth="1"/>
    <col min="7426" max="7426" width="11.453125" style="38"/>
    <col min="7427" max="7427" width="12.81640625" style="38" customWidth="1"/>
    <col min="7428" max="7428" width="22" style="38" customWidth="1"/>
    <col min="7429" max="7432" width="11.453125" style="38"/>
    <col min="7433" max="7433" width="24.7265625" style="38" customWidth="1"/>
    <col min="7434" max="7434" width="12.54296875" style="38" customWidth="1"/>
    <col min="7435" max="7435" width="1.7265625" style="38" customWidth="1"/>
    <col min="7436" max="7680" width="11.453125" style="38"/>
    <col min="7681" max="7681" width="4.453125" style="38" customWidth="1"/>
    <col min="7682" max="7682" width="11.453125" style="38"/>
    <col min="7683" max="7683" width="12.81640625" style="38" customWidth="1"/>
    <col min="7684" max="7684" width="22" style="38" customWidth="1"/>
    <col min="7685" max="7688" width="11.453125" style="38"/>
    <col min="7689" max="7689" width="24.7265625" style="38" customWidth="1"/>
    <col min="7690" max="7690" width="12.54296875" style="38" customWidth="1"/>
    <col min="7691" max="7691" width="1.7265625" style="38" customWidth="1"/>
    <col min="7692" max="7936" width="11.453125" style="38"/>
    <col min="7937" max="7937" width="4.453125" style="38" customWidth="1"/>
    <col min="7938" max="7938" width="11.453125" style="38"/>
    <col min="7939" max="7939" width="12.81640625" style="38" customWidth="1"/>
    <col min="7940" max="7940" width="22" style="38" customWidth="1"/>
    <col min="7941" max="7944" width="11.453125" style="38"/>
    <col min="7945" max="7945" width="24.7265625" style="38" customWidth="1"/>
    <col min="7946" max="7946" width="12.54296875" style="38" customWidth="1"/>
    <col min="7947" max="7947" width="1.7265625" style="38" customWidth="1"/>
    <col min="7948" max="8192" width="11.453125" style="38"/>
    <col min="8193" max="8193" width="4.453125" style="38" customWidth="1"/>
    <col min="8194" max="8194" width="11.453125" style="38"/>
    <col min="8195" max="8195" width="12.81640625" style="38" customWidth="1"/>
    <col min="8196" max="8196" width="22" style="38" customWidth="1"/>
    <col min="8197" max="8200" width="11.453125" style="38"/>
    <col min="8201" max="8201" width="24.7265625" style="38" customWidth="1"/>
    <col min="8202" max="8202" width="12.54296875" style="38" customWidth="1"/>
    <col min="8203" max="8203" width="1.7265625" style="38" customWidth="1"/>
    <col min="8204" max="8448" width="11.453125" style="38"/>
    <col min="8449" max="8449" width="4.453125" style="38" customWidth="1"/>
    <col min="8450" max="8450" width="11.453125" style="38"/>
    <col min="8451" max="8451" width="12.81640625" style="38" customWidth="1"/>
    <col min="8452" max="8452" width="22" style="38" customWidth="1"/>
    <col min="8453" max="8456" width="11.453125" style="38"/>
    <col min="8457" max="8457" width="24.7265625" style="38" customWidth="1"/>
    <col min="8458" max="8458" width="12.54296875" style="38" customWidth="1"/>
    <col min="8459" max="8459" width="1.7265625" style="38" customWidth="1"/>
    <col min="8460" max="8704" width="11.453125" style="38"/>
    <col min="8705" max="8705" width="4.453125" style="38" customWidth="1"/>
    <col min="8706" max="8706" width="11.453125" style="38"/>
    <col min="8707" max="8707" width="12.81640625" style="38" customWidth="1"/>
    <col min="8708" max="8708" width="22" style="38" customWidth="1"/>
    <col min="8709" max="8712" width="11.453125" style="38"/>
    <col min="8713" max="8713" width="24.7265625" style="38" customWidth="1"/>
    <col min="8714" max="8714" width="12.54296875" style="38" customWidth="1"/>
    <col min="8715" max="8715" width="1.7265625" style="38" customWidth="1"/>
    <col min="8716" max="8960" width="11.453125" style="38"/>
    <col min="8961" max="8961" width="4.453125" style="38" customWidth="1"/>
    <col min="8962" max="8962" width="11.453125" style="38"/>
    <col min="8963" max="8963" width="12.81640625" style="38" customWidth="1"/>
    <col min="8964" max="8964" width="22" style="38" customWidth="1"/>
    <col min="8965" max="8968" width="11.453125" style="38"/>
    <col min="8969" max="8969" width="24.7265625" style="38" customWidth="1"/>
    <col min="8970" max="8970" width="12.54296875" style="38" customWidth="1"/>
    <col min="8971" max="8971" width="1.7265625" style="38" customWidth="1"/>
    <col min="8972" max="9216" width="11.453125" style="38"/>
    <col min="9217" max="9217" width="4.453125" style="38" customWidth="1"/>
    <col min="9218" max="9218" width="11.453125" style="38"/>
    <col min="9219" max="9219" width="12.81640625" style="38" customWidth="1"/>
    <col min="9220" max="9220" width="22" style="38" customWidth="1"/>
    <col min="9221" max="9224" width="11.453125" style="38"/>
    <col min="9225" max="9225" width="24.7265625" style="38" customWidth="1"/>
    <col min="9226" max="9226" width="12.54296875" style="38" customWidth="1"/>
    <col min="9227" max="9227" width="1.7265625" style="38" customWidth="1"/>
    <col min="9228" max="9472" width="11.453125" style="38"/>
    <col min="9473" max="9473" width="4.453125" style="38" customWidth="1"/>
    <col min="9474" max="9474" width="11.453125" style="38"/>
    <col min="9475" max="9475" width="12.81640625" style="38" customWidth="1"/>
    <col min="9476" max="9476" width="22" style="38" customWidth="1"/>
    <col min="9477" max="9480" width="11.453125" style="38"/>
    <col min="9481" max="9481" width="24.7265625" style="38" customWidth="1"/>
    <col min="9482" max="9482" width="12.54296875" style="38" customWidth="1"/>
    <col min="9483" max="9483" width="1.7265625" style="38" customWidth="1"/>
    <col min="9484" max="9728" width="11.453125" style="38"/>
    <col min="9729" max="9729" width="4.453125" style="38" customWidth="1"/>
    <col min="9730" max="9730" width="11.453125" style="38"/>
    <col min="9731" max="9731" width="12.81640625" style="38" customWidth="1"/>
    <col min="9732" max="9732" width="22" style="38" customWidth="1"/>
    <col min="9733" max="9736" width="11.453125" style="38"/>
    <col min="9737" max="9737" width="24.7265625" style="38" customWidth="1"/>
    <col min="9738" max="9738" width="12.54296875" style="38" customWidth="1"/>
    <col min="9739" max="9739" width="1.7265625" style="38" customWidth="1"/>
    <col min="9740" max="9984" width="11.453125" style="38"/>
    <col min="9985" max="9985" width="4.453125" style="38" customWidth="1"/>
    <col min="9986" max="9986" width="11.453125" style="38"/>
    <col min="9987" max="9987" width="12.81640625" style="38" customWidth="1"/>
    <col min="9988" max="9988" width="22" style="38" customWidth="1"/>
    <col min="9989" max="9992" width="11.453125" style="38"/>
    <col min="9993" max="9993" width="24.7265625" style="38" customWidth="1"/>
    <col min="9994" max="9994" width="12.54296875" style="38" customWidth="1"/>
    <col min="9995" max="9995" width="1.7265625" style="38" customWidth="1"/>
    <col min="9996" max="10240" width="11.453125" style="38"/>
    <col min="10241" max="10241" width="4.453125" style="38" customWidth="1"/>
    <col min="10242" max="10242" width="11.453125" style="38"/>
    <col min="10243" max="10243" width="12.81640625" style="38" customWidth="1"/>
    <col min="10244" max="10244" width="22" style="38" customWidth="1"/>
    <col min="10245" max="10248" width="11.453125" style="38"/>
    <col min="10249" max="10249" width="24.7265625" style="38" customWidth="1"/>
    <col min="10250" max="10250" width="12.54296875" style="38" customWidth="1"/>
    <col min="10251" max="10251" width="1.7265625" style="38" customWidth="1"/>
    <col min="10252" max="10496" width="11.453125" style="38"/>
    <col min="10497" max="10497" width="4.453125" style="38" customWidth="1"/>
    <col min="10498" max="10498" width="11.453125" style="38"/>
    <col min="10499" max="10499" width="12.81640625" style="38" customWidth="1"/>
    <col min="10500" max="10500" width="22" style="38" customWidth="1"/>
    <col min="10501" max="10504" width="11.453125" style="38"/>
    <col min="10505" max="10505" width="24.7265625" style="38" customWidth="1"/>
    <col min="10506" max="10506" width="12.54296875" style="38" customWidth="1"/>
    <col min="10507" max="10507" width="1.7265625" style="38" customWidth="1"/>
    <col min="10508" max="10752" width="11.453125" style="38"/>
    <col min="10753" max="10753" width="4.453125" style="38" customWidth="1"/>
    <col min="10754" max="10754" width="11.453125" style="38"/>
    <col min="10755" max="10755" width="12.81640625" style="38" customWidth="1"/>
    <col min="10756" max="10756" width="22" style="38" customWidth="1"/>
    <col min="10757" max="10760" width="11.453125" style="38"/>
    <col min="10761" max="10761" width="24.7265625" style="38" customWidth="1"/>
    <col min="10762" max="10762" width="12.54296875" style="38" customWidth="1"/>
    <col min="10763" max="10763" width="1.7265625" style="38" customWidth="1"/>
    <col min="10764" max="11008" width="11.453125" style="38"/>
    <col min="11009" max="11009" width="4.453125" style="38" customWidth="1"/>
    <col min="11010" max="11010" width="11.453125" style="38"/>
    <col min="11011" max="11011" width="12.81640625" style="38" customWidth="1"/>
    <col min="11012" max="11012" width="22" style="38" customWidth="1"/>
    <col min="11013" max="11016" width="11.453125" style="38"/>
    <col min="11017" max="11017" width="24.7265625" style="38" customWidth="1"/>
    <col min="11018" max="11018" width="12.54296875" style="38" customWidth="1"/>
    <col min="11019" max="11019" width="1.7265625" style="38" customWidth="1"/>
    <col min="11020" max="11264" width="11.453125" style="38"/>
    <col min="11265" max="11265" width="4.453125" style="38" customWidth="1"/>
    <col min="11266" max="11266" width="11.453125" style="38"/>
    <col min="11267" max="11267" width="12.81640625" style="38" customWidth="1"/>
    <col min="11268" max="11268" width="22" style="38" customWidth="1"/>
    <col min="11269" max="11272" width="11.453125" style="38"/>
    <col min="11273" max="11273" width="24.7265625" style="38" customWidth="1"/>
    <col min="11274" max="11274" width="12.54296875" style="38" customWidth="1"/>
    <col min="11275" max="11275" width="1.7265625" style="38" customWidth="1"/>
    <col min="11276" max="11520" width="11.453125" style="38"/>
    <col min="11521" max="11521" width="4.453125" style="38" customWidth="1"/>
    <col min="11522" max="11522" width="11.453125" style="38"/>
    <col min="11523" max="11523" width="12.81640625" style="38" customWidth="1"/>
    <col min="11524" max="11524" width="22" style="38" customWidth="1"/>
    <col min="11525" max="11528" width="11.453125" style="38"/>
    <col min="11529" max="11529" width="24.7265625" style="38" customWidth="1"/>
    <col min="11530" max="11530" width="12.54296875" style="38" customWidth="1"/>
    <col min="11531" max="11531" width="1.7265625" style="38" customWidth="1"/>
    <col min="11532" max="11776" width="11.453125" style="38"/>
    <col min="11777" max="11777" width="4.453125" style="38" customWidth="1"/>
    <col min="11778" max="11778" width="11.453125" style="38"/>
    <col min="11779" max="11779" width="12.81640625" style="38" customWidth="1"/>
    <col min="11780" max="11780" width="22" style="38" customWidth="1"/>
    <col min="11781" max="11784" width="11.453125" style="38"/>
    <col min="11785" max="11785" width="24.7265625" style="38" customWidth="1"/>
    <col min="11786" max="11786" width="12.54296875" style="38" customWidth="1"/>
    <col min="11787" max="11787" width="1.7265625" style="38" customWidth="1"/>
    <col min="11788" max="12032" width="11.453125" style="38"/>
    <col min="12033" max="12033" width="4.453125" style="38" customWidth="1"/>
    <col min="12034" max="12034" width="11.453125" style="38"/>
    <col min="12035" max="12035" width="12.81640625" style="38" customWidth="1"/>
    <col min="12036" max="12036" width="22" style="38" customWidth="1"/>
    <col min="12037" max="12040" width="11.453125" style="38"/>
    <col min="12041" max="12041" width="24.7265625" style="38" customWidth="1"/>
    <col min="12042" max="12042" width="12.54296875" style="38" customWidth="1"/>
    <col min="12043" max="12043" width="1.7265625" style="38" customWidth="1"/>
    <col min="12044" max="12288" width="11.453125" style="38"/>
    <col min="12289" max="12289" width="4.453125" style="38" customWidth="1"/>
    <col min="12290" max="12290" width="11.453125" style="38"/>
    <col min="12291" max="12291" width="12.81640625" style="38" customWidth="1"/>
    <col min="12292" max="12292" width="22" style="38" customWidth="1"/>
    <col min="12293" max="12296" width="11.453125" style="38"/>
    <col min="12297" max="12297" width="24.7265625" style="38" customWidth="1"/>
    <col min="12298" max="12298" width="12.54296875" style="38" customWidth="1"/>
    <col min="12299" max="12299" width="1.7265625" style="38" customWidth="1"/>
    <col min="12300" max="12544" width="11.453125" style="38"/>
    <col min="12545" max="12545" width="4.453125" style="38" customWidth="1"/>
    <col min="12546" max="12546" width="11.453125" style="38"/>
    <col min="12547" max="12547" width="12.81640625" style="38" customWidth="1"/>
    <col min="12548" max="12548" width="22" style="38" customWidth="1"/>
    <col min="12549" max="12552" width="11.453125" style="38"/>
    <col min="12553" max="12553" width="24.7265625" style="38" customWidth="1"/>
    <col min="12554" max="12554" width="12.54296875" style="38" customWidth="1"/>
    <col min="12555" max="12555" width="1.7265625" style="38" customWidth="1"/>
    <col min="12556" max="12800" width="11.453125" style="38"/>
    <col min="12801" max="12801" width="4.453125" style="38" customWidth="1"/>
    <col min="12802" max="12802" width="11.453125" style="38"/>
    <col min="12803" max="12803" width="12.81640625" style="38" customWidth="1"/>
    <col min="12804" max="12804" width="22" style="38" customWidth="1"/>
    <col min="12805" max="12808" width="11.453125" style="38"/>
    <col min="12809" max="12809" width="24.7265625" style="38" customWidth="1"/>
    <col min="12810" max="12810" width="12.54296875" style="38" customWidth="1"/>
    <col min="12811" max="12811" width="1.7265625" style="38" customWidth="1"/>
    <col min="12812" max="13056" width="11.453125" style="38"/>
    <col min="13057" max="13057" width="4.453125" style="38" customWidth="1"/>
    <col min="13058" max="13058" width="11.453125" style="38"/>
    <col min="13059" max="13059" width="12.81640625" style="38" customWidth="1"/>
    <col min="13060" max="13060" width="22" style="38" customWidth="1"/>
    <col min="13061" max="13064" width="11.453125" style="38"/>
    <col min="13065" max="13065" width="24.7265625" style="38" customWidth="1"/>
    <col min="13066" max="13066" width="12.54296875" style="38" customWidth="1"/>
    <col min="13067" max="13067" width="1.7265625" style="38" customWidth="1"/>
    <col min="13068" max="13312" width="11.453125" style="38"/>
    <col min="13313" max="13313" width="4.453125" style="38" customWidth="1"/>
    <col min="13314" max="13314" width="11.453125" style="38"/>
    <col min="13315" max="13315" width="12.81640625" style="38" customWidth="1"/>
    <col min="13316" max="13316" width="22" style="38" customWidth="1"/>
    <col min="13317" max="13320" width="11.453125" style="38"/>
    <col min="13321" max="13321" width="24.7265625" style="38" customWidth="1"/>
    <col min="13322" max="13322" width="12.54296875" style="38" customWidth="1"/>
    <col min="13323" max="13323" width="1.7265625" style="38" customWidth="1"/>
    <col min="13324" max="13568" width="11.453125" style="38"/>
    <col min="13569" max="13569" width="4.453125" style="38" customWidth="1"/>
    <col min="13570" max="13570" width="11.453125" style="38"/>
    <col min="13571" max="13571" width="12.81640625" style="38" customWidth="1"/>
    <col min="13572" max="13572" width="22" style="38" customWidth="1"/>
    <col min="13573" max="13576" width="11.453125" style="38"/>
    <col min="13577" max="13577" width="24.7265625" style="38" customWidth="1"/>
    <col min="13578" max="13578" width="12.54296875" style="38" customWidth="1"/>
    <col min="13579" max="13579" width="1.7265625" style="38" customWidth="1"/>
    <col min="13580" max="13824" width="11.453125" style="38"/>
    <col min="13825" max="13825" width="4.453125" style="38" customWidth="1"/>
    <col min="13826" max="13826" width="11.453125" style="38"/>
    <col min="13827" max="13827" width="12.81640625" style="38" customWidth="1"/>
    <col min="13828" max="13828" width="22" style="38" customWidth="1"/>
    <col min="13829" max="13832" width="11.453125" style="38"/>
    <col min="13833" max="13833" width="24.7265625" style="38" customWidth="1"/>
    <col min="13834" max="13834" width="12.54296875" style="38" customWidth="1"/>
    <col min="13835" max="13835" width="1.7265625" style="38" customWidth="1"/>
    <col min="13836" max="14080" width="11.453125" style="38"/>
    <col min="14081" max="14081" width="4.453125" style="38" customWidth="1"/>
    <col min="14082" max="14082" width="11.453125" style="38"/>
    <col min="14083" max="14083" width="12.81640625" style="38" customWidth="1"/>
    <col min="14084" max="14084" width="22" style="38" customWidth="1"/>
    <col min="14085" max="14088" width="11.453125" style="38"/>
    <col min="14089" max="14089" width="24.7265625" style="38" customWidth="1"/>
    <col min="14090" max="14090" width="12.54296875" style="38" customWidth="1"/>
    <col min="14091" max="14091" width="1.7265625" style="38" customWidth="1"/>
    <col min="14092" max="14336" width="11.453125" style="38"/>
    <col min="14337" max="14337" width="4.453125" style="38" customWidth="1"/>
    <col min="14338" max="14338" width="11.453125" style="38"/>
    <col min="14339" max="14339" width="12.81640625" style="38" customWidth="1"/>
    <col min="14340" max="14340" width="22" style="38" customWidth="1"/>
    <col min="14341" max="14344" width="11.453125" style="38"/>
    <col min="14345" max="14345" width="24.7265625" style="38" customWidth="1"/>
    <col min="14346" max="14346" width="12.54296875" style="38" customWidth="1"/>
    <col min="14347" max="14347" width="1.7265625" style="38" customWidth="1"/>
    <col min="14348" max="14592" width="11.453125" style="38"/>
    <col min="14593" max="14593" width="4.453125" style="38" customWidth="1"/>
    <col min="14594" max="14594" width="11.453125" style="38"/>
    <col min="14595" max="14595" width="12.81640625" style="38" customWidth="1"/>
    <col min="14596" max="14596" width="22" style="38" customWidth="1"/>
    <col min="14597" max="14600" width="11.453125" style="38"/>
    <col min="14601" max="14601" width="24.7265625" style="38" customWidth="1"/>
    <col min="14602" max="14602" width="12.54296875" style="38" customWidth="1"/>
    <col min="14603" max="14603" width="1.7265625" style="38" customWidth="1"/>
    <col min="14604" max="14848" width="11.453125" style="38"/>
    <col min="14849" max="14849" width="4.453125" style="38" customWidth="1"/>
    <col min="14850" max="14850" width="11.453125" style="38"/>
    <col min="14851" max="14851" width="12.81640625" style="38" customWidth="1"/>
    <col min="14852" max="14852" width="22" style="38" customWidth="1"/>
    <col min="14853" max="14856" width="11.453125" style="38"/>
    <col min="14857" max="14857" width="24.7265625" style="38" customWidth="1"/>
    <col min="14858" max="14858" width="12.54296875" style="38" customWidth="1"/>
    <col min="14859" max="14859" width="1.7265625" style="38" customWidth="1"/>
    <col min="14860" max="15104" width="11.453125" style="38"/>
    <col min="15105" max="15105" width="4.453125" style="38" customWidth="1"/>
    <col min="15106" max="15106" width="11.453125" style="38"/>
    <col min="15107" max="15107" width="12.81640625" style="38" customWidth="1"/>
    <col min="15108" max="15108" width="22" style="38" customWidth="1"/>
    <col min="15109" max="15112" width="11.453125" style="38"/>
    <col min="15113" max="15113" width="24.7265625" style="38" customWidth="1"/>
    <col min="15114" max="15114" width="12.54296875" style="38" customWidth="1"/>
    <col min="15115" max="15115" width="1.7265625" style="38" customWidth="1"/>
    <col min="15116" max="15360" width="11.453125" style="38"/>
    <col min="15361" max="15361" width="4.453125" style="38" customWidth="1"/>
    <col min="15362" max="15362" width="11.453125" style="38"/>
    <col min="15363" max="15363" width="12.81640625" style="38" customWidth="1"/>
    <col min="15364" max="15364" width="22" style="38" customWidth="1"/>
    <col min="15365" max="15368" width="11.453125" style="38"/>
    <col min="15369" max="15369" width="24.7265625" style="38" customWidth="1"/>
    <col min="15370" max="15370" width="12.54296875" style="38" customWidth="1"/>
    <col min="15371" max="15371" width="1.7265625" style="38" customWidth="1"/>
    <col min="15372" max="15616" width="11.453125" style="38"/>
    <col min="15617" max="15617" width="4.453125" style="38" customWidth="1"/>
    <col min="15618" max="15618" width="11.453125" style="38"/>
    <col min="15619" max="15619" width="12.81640625" style="38" customWidth="1"/>
    <col min="15620" max="15620" width="22" style="38" customWidth="1"/>
    <col min="15621" max="15624" width="11.453125" style="38"/>
    <col min="15625" max="15625" width="24.7265625" style="38" customWidth="1"/>
    <col min="15626" max="15626" width="12.54296875" style="38" customWidth="1"/>
    <col min="15627" max="15627" width="1.7265625" style="38" customWidth="1"/>
    <col min="15628" max="15872" width="11.453125" style="38"/>
    <col min="15873" max="15873" width="4.453125" style="38" customWidth="1"/>
    <col min="15874" max="15874" width="11.453125" style="38"/>
    <col min="15875" max="15875" width="12.81640625" style="38" customWidth="1"/>
    <col min="15876" max="15876" width="22" style="38" customWidth="1"/>
    <col min="15877" max="15880" width="11.453125" style="38"/>
    <col min="15881" max="15881" width="24.7265625" style="38" customWidth="1"/>
    <col min="15882" max="15882" width="12.54296875" style="38" customWidth="1"/>
    <col min="15883" max="15883" width="1.7265625" style="38" customWidth="1"/>
    <col min="15884" max="16128" width="11.453125" style="38"/>
    <col min="16129" max="16129" width="4.453125" style="38" customWidth="1"/>
    <col min="16130" max="16130" width="11.453125" style="38"/>
    <col min="16131" max="16131" width="12.81640625" style="38" customWidth="1"/>
    <col min="16132" max="16132" width="22" style="38" customWidth="1"/>
    <col min="16133" max="16136" width="11.453125" style="38"/>
    <col min="16137" max="16137" width="24.7265625" style="38" customWidth="1"/>
    <col min="16138" max="16138" width="12.54296875" style="38" customWidth="1"/>
    <col min="16139" max="16139" width="1.7265625" style="38" customWidth="1"/>
    <col min="16140" max="16384" width="11.453125" style="38"/>
  </cols>
  <sheetData>
    <row r="1" spans="2:10" ht="13" thickBot="1" x14ac:dyDescent="0.3"/>
    <row r="2" spans="2:10" x14ac:dyDescent="0.25">
      <c r="B2" s="39"/>
      <c r="C2" s="40"/>
      <c r="D2" s="86" t="s">
        <v>180</v>
      </c>
      <c r="E2" s="87"/>
      <c r="F2" s="87"/>
      <c r="G2" s="87"/>
      <c r="H2" s="87"/>
      <c r="I2" s="88"/>
      <c r="J2" s="92" t="s">
        <v>151</v>
      </c>
    </row>
    <row r="3" spans="2:10" ht="13" thickBot="1" x14ac:dyDescent="0.3">
      <c r="B3" s="41"/>
      <c r="C3" s="42"/>
      <c r="D3" s="89"/>
      <c r="E3" s="90"/>
      <c r="F3" s="90"/>
      <c r="G3" s="90"/>
      <c r="H3" s="90"/>
      <c r="I3" s="91"/>
      <c r="J3" s="93"/>
    </row>
    <row r="4" spans="2:10" ht="13" x14ac:dyDescent="0.25">
      <c r="B4" s="41"/>
      <c r="C4" s="42"/>
      <c r="E4" s="44"/>
      <c r="F4" s="44"/>
      <c r="G4" s="44"/>
      <c r="H4" s="44"/>
      <c r="I4" s="45"/>
      <c r="J4" s="46"/>
    </row>
    <row r="5" spans="2:10" ht="13" x14ac:dyDescent="0.25">
      <c r="B5" s="41"/>
      <c r="C5" s="42"/>
      <c r="D5" s="95" t="s">
        <v>181</v>
      </c>
      <c r="E5" s="96"/>
      <c r="F5" s="96"/>
      <c r="G5" s="96"/>
      <c r="H5" s="96"/>
      <c r="I5" s="97"/>
      <c r="J5" s="49" t="s">
        <v>182</v>
      </c>
    </row>
    <row r="6" spans="2:10" ht="13.5" thickBot="1" x14ac:dyDescent="0.3">
      <c r="B6" s="50"/>
      <c r="C6" s="51"/>
      <c r="D6" s="52"/>
      <c r="E6" s="53"/>
      <c r="F6" s="53"/>
      <c r="G6" s="53"/>
      <c r="H6" s="53"/>
      <c r="I6" s="54"/>
      <c r="J6" s="55"/>
    </row>
    <row r="7" spans="2:10" x14ac:dyDescent="0.25">
      <c r="B7" s="56"/>
      <c r="J7" s="57"/>
    </row>
    <row r="8" spans="2:10" x14ac:dyDescent="0.25">
      <c r="B8" s="56"/>
      <c r="J8" s="57"/>
    </row>
    <row r="9" spans="2:10" x14ac:dyDescent="0.25">
      <c r="B9" s="56"/>
      <c r="C9" s="38" t="s">
        <v>154</v>
      </c>
      <c r="D9" s="60"/>
      <c r="E9" s="59"/>
      <c r="J9" s="57"/>
    </row>
    <row r="10" spans="2:10" ht="13" x14ac:dyDescent="0.3">
      <c r="B10" s="56"/>
      <c r="C10" s="58"/>
      <c r="J10" s="57"/>
    </row>
    <row r="11" spans="2:10" ht="13" x14ac:dyDescent="0.3">
      <c r="B11" s="56"/>
      <c r="C11" s="58" t="str">
        <f>+'FOR CSA 018'!C12</f>
        <v>Señores : ESE POPAYAN</v>
      </c>
      <c r="J11" s="57"/>
    </row>
    <row r="12" spans="2:10" ht="13" x14ac:dyDescent="0.3">
      <c r="B12" s="56"/>
      <c r="C12" s="58" t="str">
        <f>+'FOR CSA 018'!C13</f>
        <v>NIT: 900145579</v>
      </c>
      <c r="J12" s="57"/>
    </row>
    <row r="13" spans="2:10" x14ac:dyDescent="0.25">
      <c r="B13" s="56"/>
      <c r="J13" s="57"/>
    </row>
    <row r="14" spans="2:10" x14ac:dyDescent="0.25">
      <c r="B14" s="56"/>
      <c r="C14" s="38" t="s">
        <v>183</v>
      </c>
      <c r="J14" s="57"/>
    </row>
    <row r="15" spans="2:10" x14ac:dyDescent="0.25">
      <c r="B15" s="56"/>
      <c r="C15" s="61"/>
      <c r="J15" s="57"/>
    </row>
    <row r="16" spans="2:10" ht="13" x14ac:dyDescent="0.3">
      <c r="B16" s="56"/>
      <c r="C16" s="80"/>
      <c r="D16" s="59"/>
      <c r="H16" s="81" t="s">
        <v>184</v>
      </c>
      <c r="I16" s="81" t="s">
        <v>185</v>
      </c>
      <c r="J16" s="57"/>
    </row>
    <row r="17" spans="2:10" ht="13" x14ac:dyDescent="0.3">
      <c r="B17" s="56"/>
      <c r="C17" s="58" t="s">
        <v>156</v>
      </c>
      <c r="D17" s="58"/>
      <c r="E17" s="58"/>
      <c r="F17" s="58"/>
      <c r="H17" s="62">
        <f>+SUM(H18:H21)</f>
        <v>28</v>
      </c>
      <c r="I17" s="82">
        <f>+SUM(I18:I21)</f>
        <v>2076997</v>
      </c>
      <c r="J17" s="57"/>
    </row>
    <row r="18" spans="2:10" x14ac:dyDescent="0.25">
      <c r="B18" s="56"/>
      <c r="C18" s="38" t="s">
        <v>160</v>
      </c>
      <c r="H18" s="83">
        <f>+'FOR CSA 018'!H19</f>
        <v>21</v>
      </c>
      <c r="I18" s="83">
        <f>+'FOR CSA 018'!I19</f>
        <v>1627152</v>
      </c>
      <c r="J18" s="57"/>
    </row>
    <row r="19" spans="2:10" x14ac:dyDescent="0.25">
      <c r="B19" s="56"/>
      <c r="C19" s="38" t="s">
        <v>161</v>
      </c>
      <c r="H19" s="83">
        <f>+'FOR CSA 018'!H20</f>
        <v>7</v>
      </c>
      <c r="I19" s="83">
        <f>+'FOR CSA 018'!I20</f>
        <v>449845</v>
      </c>
      <c r="J19" s="57"/>
    </row>
    <row r="20" spans="2:10" x14ac:dyDescent="0.25">
      <c r="B20" s="56"/>
      <c r="C20" s="38" t="s">
        <v>163</v>
      </c>
      <c r="H20" s="83">
        <f>+'FOR CSA 018'!H21</f>
        <v>0</v>
      </c>
      <c r="I20" s="83">
        <f>+'FOR CSA 018'!I21</f>
        <v>0</v>
      </c>
      <c r="J20" s="57"/>
    </row>
    <row r="21" spans="2:10" x14ac:dyDescent="0.25">
      <c r="B21" s="56"/>
      <c r="C21" s="38" t="s">
        <v>186</v>
      </c>
      <c r="H21" s="83">
        <f>+'FOR CSA 018'!H22</f>
        <v>0</v>
      </c>
      <c r="I21" s="83">
        <f>+'FOR CSA 018'!I22</f>
        <v>0</v>
      </c>
      <c r="J21" s="57"/>
    </row>
    <row r="22" spans="2:10" ht="13" x14ac:dyDescent="0.3">
      <c r="B22" s="56"/>
      <c r="C22" s="58" t="s">
        <v>187</v>
      </c>
      <c r="D22" s="58"/>
      <c r="E22" s="58"/>
      <c r="F22" s="58"/>
      <c r="H22" s="83">
        <f>+'FOR CSA 018'!H23</f>
        <v>0</v>
      </c>
      <c r="I22" s="83">
        <f>+'FOR CSA 018'!I23</f>
        <v>0</v>
      </c>
      <c r="J22" s="57"/>
    </row>
    <row r="23" spans="2:10" ht="13.5" thickBot="1" x14ac:dyDescent="0.35">
      <c r="B23" s="56"/>
      <c r="C23" s="58"/>
      <c r="D23" s="58"/>
      <c r="H23" s="84"/>
      <c r="I23" s="85"/>
      <c r="J23" s="57"/>
    </row>
    <row r="24" spans="2:10" ht="13.5" thickTop="1" x14ac:dyDescent="0.3">
      <c r="B24" s="56"/>
      <c r="C24" s="58"/>
      <c r="D24" s="58"/>
      <c r="H24" s="73"/>
      <c r="I24" s="67"/>
      <c r="J24" s="57"/>
    </row>
    <row r="25" spans="2:10" ht="13" x14ac:dyDescent="0.3">
      <c r="B25" s="56"/>
      <c r="C25" s="58"/>
      <c r="D25" s="58"/>
      <c r="H25" s="73"/>
      <c r="I25" s="67"/>
      <c r="J25" s="57"/>
    </row>
    <row r="26" spans="2:10" ht="13" x14ac:dyDescent="0.3">
      <c r="B26" s="56"/>
      <c r="C26" s="58"/>
      <c r="D26" s="58"/>
      <c r="H26" s="73"/>
      <c r="I26" s="67"/>
      <c r="J26" s="57"/>
    </row>
    <row r="27" spans="2:10" x14ac:dyDescent="0.25">
      <c r="B27" s="56"/>
      <c r="G27" s="73"/>
      <c r="H27" s="73"/>
      <c r="I27" s="73"/>
      <c r="J27" s="57"/>
    </row>
    <row r="28" spans="2:10" ht="13.5" thickBot="1" x14ac:dyDescent="0.35">
      <c r="B28" s="56"/>
      <c r="C28" s="74" t="str">
        <f>+'[1]FOR-CSA-018'!C37</f>
        <v>Nombre</v>
      </c>
      <c r="D28" s="74"/>
      <c r="G28" s="74" t="s">
        <v>174</v>
      </c>
      <c r="H28" s="75"/>
      <c r="I28" s="73"/>
      <c r="J28" s="57"/>
    </row>
    <row r="29" spans="2:10" ht="13" x14ac:dyDescent="0.3">
      <c r="B29" s="56"/>
      <c r="C29" s="76" t="str">
        <f>+'[1]FOR-CSA-018'!C38</f>
        <v>Cargo</v>
      </c>
      <c r="D29" s="76"/>
      <c r="G29" s="76" t="s">
        <v>188</v>
      </c>
      <c r="H29" s="73"/>
      <c r="I29" s="73"/>
      <c r="J29" s="57"/>
    </row>
    <row r="30" spans="2:10" ht="13" thickBot="1" x14ac:dyDescent="0.3">
      <c r="B30" s="77"/>
      <c r="C30" s="78"/>
      <c r="D30" s="78"/>
      <c r="E30" s="78"/>
      <c r="F30" s="78"/>
      <c r="G30" s="75"/>
      <c r="H30" s="75"/>
      <c r="I30" s="75"/>
      <c r="J30" s="79"/>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E1</vt:lpstr>
      <vt:lpstr>INFO IPS</vt:lpstr>
      <vt:lpstr>TD</vt:lpstr>
      <vt:lpstr>ESTADO DE CADA FACTURA</vt:lpstr>
      <vt:lpstr>FOR CSA 018</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Juan Camilo Paez Ramirez</cp:lastModifiedBy>
  <dcterms:created xsi:type="dcterms:W3CDTF">2024-04-24T14:13:07Z</dcterms:created>
  <dcterms:modified xsi:type="dcterms:W3CDTF">2024-12-26T21:06:43Z</dcterms:modified>
</cp:coreProperties>
</file>